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rn.patiga\Desktop\SPUCRI Template\"/>
    </mc:Choice>
  </mc:AlternateContent>
  <bookViews>
    <workbookView xWindow="0" yWindow="0" windowWidth="15570" windowHeight="9165" firstSheet="2" activeTab="2"/>
  </bookViews>
  <sheets>
    <sheet name="Analysis" sheetId="2" state="hidden" r:id="rId1"/>
    <sheet name="Cash" sheetId="8" state="hidden" r:id="rId2"/>
    <sheet name="SPUCRI" sheetId="1" r:id="rId3"/>
    <sheet name="INPUT" sheetId="46" r:id="rId4"/>
    <sheet name="Time Deposits" sheetId="9" r:id="rId5"/>
    <sheet name="FAFVPL - Equity" sheetId="11" r:id="rId6"/>
    <sheet name="FAFVPL - Debt" sheetId="12" r:id="rId7"/>
    <sheet name="FAFVPL - Funds" sheetId="13" r:id="rId8"/>
    <sheet name="P30, S6.D - FAFVPL - Deriv" sheetId="14" state="hidden" r:id="rId9"/>
    <sheet name="HTM" sheetId="15" r:id="rId10"/>
    <sheet name="AFS - Debt" sheetId="29" r:id="rId11"/>
    <sheet name="AFS - Equity" sheetId="30" r:id="rId12"/>
    <sheet name="AFS - Funds" sheetId="31" r:id="rId13"/>
    <sheet name="RE Mortgage Loan" sheetId="16" r:id="rId14"/>
    <sheet name="Collateral Loan" sheetId="17" r:id="rId15"/>
    <sheet name="Guaranteed Loan" sheetId="18" r:id="rId16"/>
    <sheet name="Chattel Mortgage" sheetId="19" r:id="rId17"/>
    <sheet name="Notes Rec" sheetId="20" r:id="rId18"/>
    <sheet name="Housing Loan" sheetId="21" r:id="rId19"/>
    <sheet name="Car Loan" sheetId="22" r:id="rId20"/>
    <sheet name="Low Cost Housing" sheetId="23" r:id="rId21"/>
    <sheet name="Money Mortgage" sheetId="24" r:id="rId22"/>
    <sheet name="Sales Contract Loans Rec" sheetId="25" r:id="rId23"/>
    <sheet name="Loans Rec - Unquoted Debt Sec" sheetId="26" r:id="rId24"/>
    <sheet name="Salary Loans" sheetId="27" r:id="rId25"/>
    <sheet name="Other Loans" sheetId="28" r:id="rId26"/>
    <sheet name="Inv in Sub,Assoc,JV" sheetId="32" r:id="rId27"/>
    <sheet name="Prop and Equipment" sheetId="33" r:id="rId28"/>
    <sheet name="PandE - OFF - IT EQUIP - TRANS" sheetId="34" r:id="rId29"/>
    <sheet name="Investment Prop" sheetId="35" r:id="rId30"/>
    <sheet name="NCAHS" sheetId="36" r:id="rId31"/>
    <sheet name="Security Fund" sheetId="42" r:id="rId32"/>
    <sheet name="Derivative Asset" sheetId="37" r:id="rId33"/>
    <sheet name="Segregated Funds" sheetId="47" r:id="rId34"/>
    <sheet name="Other Asset" sheetId="38" r:id="rId35"/>
    <sheet name="Reinsurance" sheetId="10" r:id="rId36"/>
    <sheet name="Agg.Res-Life Policies, Contract" sheetId="48" r:id="rId37"/>
    <sheet name="Agg. Res. - Accident and Health" sheetId="49" r:id="rId38"/>
    <sheet name="Reserve for Suppl. Contract" sheetId="50" r:id="rId39"/>
    <sheet name="Policy and Contract Claims" sheetId="51" r:id="rId40"/>
  </sheets>
  <externalReferences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_EXH8" localSheetId="38">#REF!</definedName>
    <definedName name="_EXH8">#REF!</definedName>
    <definedName name="_Key1" localSheetId="38" hidden="1">#REF!</definedName>
    <definedName name="_Key1" hidden="1">#REF!</definedName>
    <definedName name="_Sort" localSheetId="38" hidden="1">#REF!</definedName>
    <definedName name="_Sort" hidden="1">#REF!</definedName>
    <definedName name="ACCT">[1]BSIS!$A$9:$A$339</definedName>
    <definedName name="ACCT2">[1]DOWNLOAD!$A$3:$C$651</definedName>
    <definedName name="AS2DocOpenMode" hidden="1">"AS2DocumentEdit"</definedName>
    <definedName name="AS2ReportLS" hidden="1">1</definedName>
    <definedName name="AS2SyncStepLS" hidden="1">0</definedName>
    <definedName name="AS2TickmarkLS" localSheetId="38" hidden="1">#REF!</definedName>
    <definedName name="AS2TickmarkLS" hidden="1">#REF!</definedName>
    <definedName name="AS2VersionLS" hidden="1">300</definedName>
    <definedName name="BASIC_VUL_DEC2004_COMPLETE_DATA_C" localSheetId="38">#REF!</definedName>
    <definedName name="BASIC_VUL_DEC2004_COMPLETE_DATA_C">#REF!</definedName>
    <definedName name="BASIC_VUL_DEC2005_COMPLETE_DATA" localSheetId="38">#REF!</definedName>
    <definedName name="BASIC_VUL_DEC2005_COMPLETE_DATA">#REF!</definedName>
    <definedName name="BG_Del" hidden="1">15</definedName>
    <definedName name="BG_Ins" hidden="1">4</definedName>
    <definedName name="BG_Mod" hidden="1">6</definedName>
    <definedName name="BS">[1]BSIS!$A$9:$I$198</definedName>
    <definedName name="BUSINESS" localSheetId="38">#REF!</definedName>
    <definedName name="BUSINESS">#REF!</definedName>
    <definedName name="ClaimsRatio1" localSheetId="38">#REF!</definedName>
    <definedName name="ClaimsRatio1">#REF!</definedName>
    <definedName name="ClaimsRatio2" localSheetId="38">#REF!</definedName>
    <definedName name="ClaimsRatio2">#REF!</definedName>
    <definedName name="ClaimsRatio3" localSheetId="38">#REF!</definedName>
    <definedName name="ClaimsRatio3">#REF!</definedName>
    <definedName name="ClaimsRejectionRatio1">[2]PS2!$BV$19</definedName>
    <definedName name="ClaimsRejectionRatio2">[2]PS2!$BW$19</definedName>
    <definedName name="ClaimsRejectionRatio3">[2]PS2!$BX$19</definedName>
    <definedName name="CoHasMI" localSheetId="38">#REF!</definedName>
    <definedName name="CoHasMI">#REF!</definedName>
    <definedName name="CoIsACooperativeInsurer" localSheetId="38">#REF!</definedName>
    <definedName name="CoIsACooperativeInsurer">#REF!</definedName>
    <definedName name="com" localSheetId="37">[3]A!$B$1</definedName>
    <definedName name="com" localSheetId="36">[3]A!$B$1</definedName>
    <definedName name="com" localSheetId="39">[3]A!$B$1</definedName>
    <definedName name="com" localSheetId="38">[3]A!$B$1</definedName>
    <definedName name="com">[4]A!$B$1</definedName>
    <definedName name="CoName" localSheetId="37">[5]main!$E$5</definedName>
    <definedName name="CoName" localSheetId="36">[5]main!$E$5</definedName>
    <definedName name="CoName" localSheetId="39">[5]main!$E$5</definedName>
    <definedName name="CoName" localSheetId="38">[5]main!$E$5</definedName>
    <definedName name="CoName">[6]main!$E$5</definedName>
    <definedName name="CorpGov131a" localSheetId="38">#REF!</definedName>
    <definedName name="CorpGov131a">#REF!</definedName>
    <definedName name="CorpGov132a" localSheetId="38">#REF!</definedName>
    <definedName name="CorpGov132a">#REF!</definedName>
    <definedName name="CorpGov133a" localSheetId="38">#REF!</definedName>
    <definedName name="CorpGov133a">#REF!</definedName>
    <definedName name="CorpGov133b" localSheetId="38">#REF!</definedName>
    <definedName name="CorpGov133b">#REF!</definedName>
    <definedName name="CorpGov133c" localSheetId="38">#REF!</definedName>
    <definedName name="CorpGov133c">#REF!</definedName>
    <definedName name="CorpGov133d" localSheetId="38">#REF!</definedName>
    <definedName name="CorpGov133d">#REF!</definedName>
    <definedName name="CorpGov133e" localSheetId="38">#REF!</definedName>
    <definedName name="CorpGov133e">#REF!</definedName>
    <definedName name="CorpGovPct">[2]PS4!$L$11</definedName>
    <definedName name="CoType" localSheetId="37">#REF!</definedName>
    <definedName name="CoType" localSheetId="36">#REF!</definedName>
    <definedName name="CoType" localSheetId="3">#REF!</definedName>
    <definedName name="CoType" localSheetId="39">#REF!</definedName>
    <definedName name="CoType" localSheetId="38">#REF!</definedName>
    <definedName name="CoType" localSheetId="31">#REF!</definedName>
    <definedName name="CoType" localSheetId="33">#REF!</definedName>
    <definedName name="CoType">#REF!</definedName>
    <definedName name="CROSSCHECK">#N/A</definedName>
    <definedName name="cy" localSheetId="37">[3]A!$H$5</definedName>
    <definedName name="cy" localSheetId="36">[3]A!$H$5</definedName>
    <definedName name="cy" localSheetId="39">[3]A!$H$5</definedName>
    <definedName name="cy" localSheetId="38">[3]A!$H$5</definedName>
    <definedName name="cy">[4]A!$H$5</definedName>
    <definedName name="Date" localSheetId="38">#REF!</definedName>
    <definedName name="Date">#REF!</definedName>
    <definedName name="DirectPremiumGrowth1">[2]PS2!$CX$12</definedName>
    <definedName name="DirectPremiumGrowth2">[2]PS2!$CY$12</definedName>
    <definedName name="DirectPremiumGrowth3">[2]PS2!$CZ$12</definedName>
    <definedName name="dol_rate" localSheetId="38">#REF!</definedName>
    <definedName name="dol_rate">#REF!</definedName>
    <definedName name="dst" localSheetId="37">[3]A!$C$67</definedName>
    <definedName name="dst" localSheetId="36">[3]A!$C$67</definedName>
    <definedName name="dst" localSheetId="39">[3]A!$C$67</definedName>
    <definedName name="dst" localSheetId="38">[3]A!$C$67</definedName>
    <definedName name="dst">[4]A!$C$67</definedName>
    <definedName name="EndDate" localSheetId="37">#REF!</definedName>
    <definedName name="EndDate" localSheetId="36">#REF!</definedName>
    <definedName name="EndDate" localSheetId="3">#REF!</definedName>
    <definedName name="EndDate" localSheetId="39">#REF!</definedName>
    <definedName name="EndDate" localSheetId="38">#REF!</definedName>
    <definedName name="EndDate" localSheetId="31">#REF!</definedName>
    <definedName name="EndDate" localSheetId="33">#REF!</definedName>
    <definedName name="EndDate">#REF!</definedName>
    <definedName name="ETI_DEC2005_W_REGION_05MAY2006" localSheetId="38">#REF!</definedName>
    <definedName name="ETI_DEC2005_W_REGION_05MAY2006">#REF!</definedName>
    <definedName name="fst" localSheetId="37">[3]A!$C$66</definedName>
    <definedName name="fst" localSheetId="36">[3]A!$C$66</definedName>
    <definedName name="fst" localSheetId="39">[3]A!$C$66</definedName>
    <definedName name="fst" localSheetId="38">[3]A!$C$66</definedName>
    <definedName name="fst">[4]A!$C$66</definedName>
    <definedName name="Heading" localSheetId="38">#REF!</definedName>
    <definedName name="Heading">#REF!</definedName>
    <definedName name="INFORCE_TERMINATED" localSheetId="38">#REF!</definedName>
    <definedName name="INFORCE_TERMINATED">#REF!</definedName>
    <definedName name="InsuredGrowth1">[2]PS2!$CX$6</definedName>
    <definedName name="InsuredGrowth2">[2]PS2!$CY$6</definedName>
    <definedName name="InsuredGrowth3">[2]PS2!$CZ$6</definedName>
    <definedName name="INT_RATE" localSheetId="38">#REF!</definedName>
    <definedName name="INT_RATE">#REF!</definedName>
    <definedName name="IS">[1]BSIS!$A$200:$I$323</definedName>
    <definedName name="isLifeCo" localSheetId="37">[5]main!$F$24</definedName>
    <definedName name="isLifeCo" localSheetId="36">[5]main!$F$24</definedName>
    <definedName name="isLifeCo" localSheetId="39">[5]main!$F$24</definedName>
    <definedName name="isLifeCo" localSheetId="38">[5]main!$F$24</definedName>
    <definedName name="isLifeCo">[6]main!$F$24</definedName>
    <definedName name="isMBA" localSheetId="37">#REF!</definedName>
    <definedName name="isMBA" localSheetId="36">#REF!</definedName>
    <definedName name="isMBA" localSheetId="3">#REF!</definedName>
    <definedName name="isMBA" localSheetId="39">#REF!</definedName>
    <definedName name="isMBA" localSheetId="38">#REF!</definedName>
    <definedName name="isMBA" localSheetId="31">#REF!</definedName>
    <definedName name="isMBA" localSheetId="33">#REF!</definedName>
    <definedName name="isMBA">#REF!</definedName>
    <definedName name="isNLco" localSheetId="37">[5]main!$F$25</definedName>
    <definedName name="isNLco" localSheetId="36">[5]main!$F$25</definedName>
    <definedName name="isNLco" localSheetId="39">[5]main!$F$25</definedName>
    <definedName name="isNLco" localSheetId="38">[5]main!$F$25</definedName>
    <definedName name="isNLco">[6]main!$F$25</definedName>
    <definedName name="isNonMBA" localSheetId="37">#REF!</definedName>
    <definedName name="isNonMBA" localSheetId="36">#REF!</definedName>
    <definedName name="isNonMBA" localSheetId="3">#REF!</definedName>
    <definedName name="isNonMBA" localSheetId="39">#REF!</definedName>
    <definedName name="isNonMBA" localSheetId="38">#REF!</definedName>
    <definedName name="isNonMBA" localSheetId="31">#REF!</definedName>
    <definedName name="isNonMBA" localSheetId="33">#REF!</definedName>
    <definedName name="isNonMBA">#REF!</definedName>
    <definedName name="isValidCoType" localSheetId="37">[5]main!$F$23</definedName>
    <definedName name="isValidCoType" localSheetId="36">[5]main!$F$23</definedName>
    <definedName name="isValidCoType" localSheetId="39">[5]main!$F$23</definedName>
    <definedName name="isValidCoType" localSheetId="38">[5]main!$F$23</definedName>
    <definedName name="isValidCoType">[6]main!$F$23</definedName>
    <definedName name="it" localSheetId="37">[3]A!$C$69</definedName>
    <definedName name="it" localSheetId="36">[3]A!$C$69</definedName>
    <definedName name="it" localSheetId="39">[3]A!$C$69</definedName>
    <definedName name="it" localSheetId="38">[3]A!$C$69</definedName>
    <definedName name="it">[4]A!$C$69</definedName>
    <definedName name="L_Adjust">[7]Links!$H$1:$H$65536</definedName>
    <definedName name="L_AJE_Tot">[7]Links!$G$1:$G$65536</definedName>
    <definedName name="L_CY_Beg">[7]Links!$F$1:$F$65536</definedName>
    <definedName name="L_CY_End">[7]Links!$J$1:$J$65536</definedName>
    <definedName name="L_PY_End">[7]Links!$K$1:$K$65536</definedName>
    <definedName name="L_RJE_Tot">[7]Links!$I$1:$I$65536</definedName>
    <definedName name="LeverageRatio" localSheetId="38">#REF!</definedName>
    <definedName name="LeverageRatio">#REF!</definedName>
    <definedName name="lgt" localSheetId="37">[3]A!$C$71</definedName>
    <definedName name="lgt" localSheetId="36">[3]A!$C$71</definedName>
    <definedName name="lgt" localSheetId="39">[3]A!$C$71</definedName>
    <definedName name="lgt" localSheetId="38">[3]A!$C$71</definedName>
    <definedName name="lgt">[4]A!$C$71</definedName>
    <definedName name="LiquidityRatio" localSheetId="38">#REF!</definedName>
    <definedName name="LiquidityRatio">#REF!</definedName>
    <definedName name="LNDESC">[1]MACROS!$K$4:$L$62</definedName>
    <definedName name="MaxDate" localSheetId="38">#REF!</definedName>
    <definedName name="MaxDate">#REF!</definedName>
    <definedName name="MinDate" localSheetId="38">#REF!</definedName>
    <definedName name="MinDate">#REF!</definedName>
    <definedName name="MOSRatio" localSheetId="38">#REF!</definedName>
    <definedName name="MOSRatio">#REF!</definedName>
    <definedName name="MOSRation" localSheetId="38">#REF!</definedName>
    <definedName name="MOSRation">#REF!</definedName>
    <definedName name="NB" localSheetId="38">#REF!</definedName>
    <definedName name="NB">#REF!</definedName>
    <definedName name="none" localSheetId="38">#REF!</definedName>
    <definedName name="none">#REF!</definedName>
    <definedName name="NONETI_DEC2005_W_REGION_05MAY2006" localSheetId="38">#REF!</definedName>
    <definedName name="NONETI_DEC2005_W_REGION_05MAY2006">#REF!</definedName>
    <definedName name="OpExpRatio1" localSheetId="38">#REF!</definedName>
    <definedName name="OpExpRatio1">#REF!</definedName>
    <definedName name="OpExpRatio2" localSheetId="38">#REF!</definedName>
    <definedName name="OpExpRatio2">#REF!</definedName>
    <definedName name="OpExpRatio3" localSheetId="38">#REF!</definedName>
    <definedName name="OpExpRatio3">#REF!</definedName>
    <definedName name="ot" localSheetId="37">[3]A!$C$72</definedName>
    <definedName name="ot" localSheetId="36">[3]A!$C$72</definedName>
    <definedName name="ot" localSheetId="39">[3]A!$C$72</definedName>
    <definedName name="ot" localSheetId="38">[3]A!$C$72</definedName>
    <definedName name="ot">[4]A!$C$72</definedName>
    <definedName name="OUTPUT">[1]BSIS!$A$6</definedName>
    <definedName name="PAGE_02">#N/A</definedName>
    <definedName name="PAGE_03">#N/A</definedName>
    <definedName name="PAGE_04">#N/A</definedName>
    <definedName name="PAGE_05">#N/A</definedName>
    <definedName name="PAGE_06">#N/A</definedName>
    <definedName name="PAGE_07">#N/A</definedName>
    <definedName name="PAGE_08">#N/A</definedName>
    <definedName name="PAGE_09">#N/A</definedName>
    <definedName name="PAGE_10" localSheetId="38">#REF!</definedName>
    <definedName name="PAGE_10">#REF!</definedName>
    <definedName name="PAGE_11">#N/A</definedName>
    <definedName name="PAGE_12">#N/A</definedName>
    <definedName name="PAGE_13">#N/A</definedName>
    <definedName name="PAGE_14">#N/A</definedName>
    <definedName name="PAGE_15">#N/A</definedName>
    <definedName name="PAGE_16">#N/A</definedName>
    <definedName name="PAGE_17">#N/A</definedName>
    <definedName name="PAGE_18">#N/A</definedName>
    <definedName name="PAGE_20">#N/A</definedName>
    <definedName name="PAGE_21">#N/A</definedName>
    <definedName name="PAGE_33">#N/A</definedName>
    <definedName name="PAGE_34">#N/A</definedName>
    <definedName name="PAGE_35">#N/A</definedName>
    <definedName name="PAGE_37">#N/A</definedName>
    <definedName name="PAGE10" localSheetId="38">#REF!</definedName>
    <definedName name="PAGE10">#REF!</definedName>
    <definedName name="PAGE11" localSheetId="38">#REF!</definedName>
    <definedName name="PAGE11">#REF!</definedName>
    <definedName name="PAGE14" localSheetId="38">#REF!</definedName>
    <definedName name="PAGE14">#REF!</definedName>
    <definedName name="PAGE22" localSheetId="38">#REF!</definedName>
    <definedName name="PAGE22">#REF!</definedName>
    <definedName name="PAGE23" localSheetId="38">#REF!</definedName>
    <definedName name="PAGE23">#REF!</definedName>
    <definedName name="PAGE29" localSheetId="38">#REF!</definedName>
    <definedName name="PAGE29">#REF!</definedName>
    <definedName name="PAGE31" localSheetId="38">#REF!</definedName>
    <definedName name="PAGE31">#REF!</definedName>
    <definedName name="PAGE32" localSheetId="38">#REF!</definedName>
    <definedName name="PAGE32">#REF!</definedName>
    <definedName name="PAGE33" localSheetId="38">#REF!</definedName>
    <definedName name="PAGE33">#REF!</definedName>
    <definedName name="PAGE39" localSheetId="38">#REF!</definedName>
    <definedName name="PAGE39">#REF!</definedName>
    <definedName name="_xlnm.Print_Area" localSheetId="10">'AFS - Debt'!$A$1:$N$31</definedName>
    <definedName name="_xlnm.Print_Area" localSheetId="11">'AFS - Equity'!$A$1:$I$26</definedName>
    <definedName name="_xlnm.Print_Area" localSheetId="12">'AFS - Funds'!$A$1:$I$45</definedName>
    <definedName name="_xlnm.Print_Area" localSheetId="1">Cash!$A$5:$H$60</definedName>
    <definedName name="_xlnm.Print_Area" localSheetId="6">'FAFVPL - Debt'!$A$5:$J$35</definedName>
    <definedName name="_xlnm.Print_Area" localSheetId="5">'FAFVPL - Equity'!$A$5:$H$24</definedName>
    <definedName name="_xlnm.Print_Area" localSheetId="7">'FAFVPL - Funds'!$A$5:$I$79</definedName>
    <definedName name="_xlnm.Print_Area" localSheetId="9">HTM!$A$5:$K$29</definedName>
    <definedName name="_xlnm.Print_Area" localSheetId="26">'Inv in Sub,Assoc,JV'!$A$1:$M$37</definedName>
    <definedName name="_xlnm.Print_Area" localSheetId="23">'Loans Rec - Unquoted Debt Sec'!$A$1:$L$25</definedName>
    <definedName name="_xlnm.Print_Area" localSheetId="21">'Money Mortgage'!$A$1:$I$21</definedName>
    <definedName name="_xlnm.Print_Area" localSheetId="25">'Other Loans'!$A$1:$J$24</definedName>
    <definedName name="_xlnm.Print_Area" localSheetId="8">'P30, S6.D - FAFVPL - Deriv'!$A$1:$J$24</definedName>
    <definedName name="_xlnm.Print_Area" localSheetId="28">'PandE - OFF - IT EQUIP - TRANS'!$A$1:$K$46</definedName>
    <definedName name="_xlnm.Print_Area" localSheetId="13">'RE Mortgage Loan'!$A$5:$I$24</definedName>
    <definedName name="_xlnm.Print_Area" localSheetId="35">Reinsurance!$A$1:$G$41</definedName>
    <definedName name="_xlnm.Print_Area" localSheetId="24">'Salary Loans'!$A$1:$J$35</definedName>
    <definedName name="_xlnm.Print_Area" localSheetId="4">'Time Deposits'!$A$4:$J$23</definedName>
    <definedName name="Print_Area_MI" localSheetId="38">#REF!</definedName>
    <definedName name="Print_Area_MI">#REF!</definedName>
    <definedName name="_xlnm.Print_Titles" localSheetId="10">'AFS - Debt'!$1:$9</definedName>
    <definedName name="_xlnm.Print_Titles" localSheetId="11">'AFS - Equity'!$1:$10</definedName>
    <definedName name="_xlnm.Print_Titles" localSheetId="12">'AFS - Funds'!$1:$6</definedName>
    <definedName name="_xlnm.Print_Titles" localSheetId="19">'Car Loan'!$1:$10</definedName>
    <definedName name="_xlnm.Print_Titles" localSheetId="1">Cash!$5:$9</definedName>
    <definedName name="_xlnm.Print_Titles" localSheetId="16">'Chattel Mortgage'!$1:$11</definedName>
    <definedName name="_xlnm.Print_Titles" localSheetId="14">'Collateral Loan'!$5:$12</definedName>
    <definedName name="_xlnm.Print_Titles" localSheetId="32">'Derivative Asset'!$1:$8</definedName>
    <definedName name="_xlnm.Print_Titles" localSheetId="6">'FAFVPL - Debt'!$5:$9</definedName>
    <definedName name="_xlnm.Print_Titles" localSheetId="5">'FAFVPL - Equity'!$5:$9</definedName>
    <definedName name="_xlnm.Print_Titles" localSheetId="7">'FAFVPL - Funds'!$5:$7</definedName>
    <definedName name="_xlnm.Print_Titles" localSheetId="15">'Guaranteed Loan'!$1:$10</definedName>
    <definedName name="_xlnm.Print_Titles" localSheetId="18">'Housing Loan'!$1:$10</definedName>
    <definedName name="_xlnm.Print_Titles" localSheetId="9">HTM!$5:$10</definedName>
    <definedName name="_xlnm.Print_Titles" localSheetId="26">'Inv in Sub,Assoc,JV'!$1:$10</definedName>
    <definedName name="_xlnm.Print_Titles" localSheetId="29">'Investment Prop'!$1:$8</definedName>
    <definedName name="_xlnm.Print_Titles" localSheetId="23">'Loans Rec - Unquoted Debt Sec'!$1:$9</definedName>
    <definedName name="_xlnm.Print_Titles" localSheetId="20">'Low Cost Housing'!$1:$10</definedName>
    <definedName name="_xlnm.Print_Titles" localSheetId="21">'Money Mortgage'!$1:$10</definedName>
    <definedName name="_xlnm.Print_Titles" localSheetId="30">NCAHS!$1:$8</definedName>
    <definedName name="_xlnm.Print_Titles" localSheetId="17">'Notes Rec'!$1:$11</definedName>
    <definedName name="_xlnm.Print_Titles" localSheetId="34">'Other Asset'!$1:$8</definedName>
    <definedName name="_xlnm.Print_Titles" localSheetId="25">'Other Loans'!$1:$11</definedName>
    <definedName name="_xlnm.Print_Titles" localSheetId="8">'P30, S6.D - FAFVPL - Deriv'!$1:$9</definedName>
    <definedName name="_xlnm.Print_Titles" localSheetId="28">'PandE - OFF - IT EQUIP - TRANS'!$1:$7</definedName>
    <definedName name="_xlnm.Print_Titles" localSheetId="27">'Prop and Equipment'!$1:$9</definedName>
    <definedName name="_xlnm.Print_Titles" localSheetId="13">'RE Mortgage Loan'!$5:$12</definedName>
    <definedName name="_xlnm.Print_Titles" localSheetId="35">Reinsurance!$1:$11</definedName>
    <definedName name="_xlnm.Print_Titles" localSheetId="24">'Salary Loans'!$1:$10</definedName>
    <definedName name="_xlnm.Print_Titles" localSheetId="22">'Sales Contract Loans Rec'!$1:$10</definedName>
    <definedName name="_xlnm.Print_Titles" localSheetId="31">'Security Fund'!$1:$4</definedName>
    <definedName name="_xlnm.Print_Titles" localSheetId="33">'Segregated Funds'!$4:$7</definedName>
    <definedName name="_xlnm.Print_Titles" localSheetId="4">'Time Deposits'!$4:$7</definedName>
    <definedName name="pt" localSheetId="37">[3]A!$C$65</definedName>
    <definedName name="pt" localSheetId="36">[3]A!$C$65</definedName>
    <definedName name="pt" localSheetId="39">[3]A!$C$65</definedName>
    <definedName name="pt" localSheetId="38">[3]A!$C$65</definedName>
    <definedName name="pt">[4]A!$C$65</definedName>
    <definedName name="RBCratio_CY">'[2]RBC-x17'!$E$14</definedName>
    <definedName name="S_Adjust_Data">'[7]Lead (Orig)'!$I$1:$I$948</definedName>
    <definedName name="S_AJE_Tot_Data">'[7]Lead (Orig)'!$H$1:$H$948</definedName>
    <definedName name="S_CY_Beg_Data">'[7]Lead (Orig)'!$F$1:$F$948</definedName>
    <definedName name="S_CY_End_Data">'[7]Lead (Orig)'!$K$1:$K$948</definedName>
    <definedName name="S_PY_End_Data">'[7]Lead (Orig)'!$M$1:$M$948</definedName>
    <definedName name="S_RJE_Tot_Data">'[7]Lead (Orig)'!$J$1:$J$948</definedName>
    <definedName name="sched24_DivDue">'[8]24'!$I$2975</definedName>
    <definedName name="SchedA1_BondsValueTypeCY">[9]A1!$T$110</definedName>
    <definedName name="schedA1_LA">[9]A1!$U$110</definedName>
    <definedName name="schedA1_NLA">[9]A1!$V$110</definedName>
    <definedName name="schedA1_NotAdmitted">[9]A1!$W$110</definedName>
    <definedName name="schedA2_LA">[9]A2!$T$46</definedName>
    <definedName name="schedA2_NLA">[9]A2!$U$46</definedName>
    <definedName name="schedA2_notAdmitted">[9]A2!$V$46</definedName>
    <definedName name="SchedA2_TBillsValueTypeCY">[9]A2!$S$46</definedName>
    <definedName name="schedB_Encumbrances">[9]B!$S$85</definedName>
    <definedName name="schedB_LA">[9]B!$T$85</definedName>
    <definedName name="schedB_NLA">[9]B!$U$85</definedName>
    <definedName name="schedB_notAdmitted">[9]B!$V$85</definedName>
    <definedName name="SchedB_StocksValueTypeCY">[9]B!$R$85</definedName>
    <definedName name="SchedC_basis1">[9]C!$P$43</definedName>
    <definedName name="schedC_basis2">[9]C!$P$44</definedName>
    <definedName name="schedC_basis3">[9]C!$P$45</definedName>
    <definedName name="schedC_encumb1">[9]C!$Q$43</definedName>
    <definedName name="schedC_encumb2">[9]C!$Q$44</definedName>
    <definedName name="schedC_encumb3">[9]C!$Q$45</definedName>
    <definedName name="schedC_LA1">[9]C!$R$43</definedName>
    <definedName name="schedC_LA2">[9]C!$R$44</definedName>
    <definedName name="schedC_LA3">[9]C!$R$45</definedName>
    <definedName name="schedC_NLA1">[9]C!$S$43</definedName>
    <definedName name="schedC_NLA2">[9]C!$S$44</definedName>
    <definedName name="schedC_NLA3">[9]C!$S$45</definedName>
    <definedName name="schedC_notAdmitted1">[9]C!$T$43</definedName>
    <definedName name="schedC_NotAdmitted2">[9]C!$T$44</definedName>
    <definedName name="schedC_notAdmitted3">[9]C!$T$45</definedName>
    <definedName name="schedD_LA">[9]D!$Y$23</definedName>
    <definedName name="schedD_NLA">[9]D!$Z$23</definedName>
    <definedName name="schedD_notAdmitted">[9]D!$AA$23</definedName>
    <definedName name="schedE_LA">[9]E!$U$22</definedName>
    <definedName name="schedE_NLA">[9]E!$V$22</definedName>
    <definedName name="schedE_NotAdmitted">[9]E!$W$22</definedName>
    <definedName name="schedF_LA">[9]F!$R$1060</definedName>
    <definedName name="schedF_NLA">[9]F!$S$1060</definedName>
    <definedName name="schedF_notAdmitted">[9]F!$T$1060</definedName>
    <definedName name="schedG_LA">[9]G!$P$22</definedName>
    <definedName name="schedG_NLA">[9]G!$Q$22</definedName>
    <definedName name="schedG_notAdmitted">[9]G!$R$22</definedName>
    <definedName name="schedH_LA">[9]H!$P$22</definedName>
    <definedName name="schedH_NLA">[9]H!$Q$22</definedName>
    <definedName name="schedH_notAdmitted">[9]H!$R$22</definedName>
    <definedName name="schedI_LA">[9]I!$P$23</definedName>
    <definedName name="schedI_NLA">[9]I!$Q$23</definedName>
    <definedName name="schedI_notAdmitted">[9]I!$R$23</definedName>
    <definedName name="schedJ_LA">[9]J!$P$34</definedName>
    <definedName name="schedJ_NLA">[9]J!$Q$34</definedName>
    <definedName name="schedJ_notAdmitted">[9]J!$R$34</definedName>
    <definedName name="schedK_basis">[9]K!$S$29</definedName>
    <definedName name="schedK_encumb">[9]K!$T$29</definedName>
    <definedName name="schedK_LA">[9]K!$U$29</definedName>
    <definedName name="schedK_NLA">[9]K!$V$29</definedName>
    <definedName name="schedK_notAdmitted">[9]K!$W$29</definedName>
    <definedName name="schedL_CoHLA">[9]L!$V$112</definedName>
    <definedName name="schedL_CoHNLA">[9]L!$W$112</definedName>
    <definedName name="schedL_CoHnotAdmitted">[9]L!$X$112</definedName>
    <definedName name="schedL_LA2">[9]L!$V$113</definedName>
    <definedName name="schedL_NLA2">[9]L!$W$113</definedName>
    <definedName name="schedL_notAdmitted2">[9]L!$X$113</definedName>
    <definedName name="schedM_hardwareAdmitted">[9]M!$N$143</definedName>
    <definedName name="schedM_hardwareLA">[9]M!$K$143</definedName>
    <definedName name="schedM_hardwareNA">[9]M!$M$143</definedName>
    <definedName name="schedM_hardwareNLA">[9]M!$L$143</definedName>
    <definedName name="schedM_softwareAdmitted">[9]M!$N$142</definedName>
    <definedName name="schedM_softwareLA">[9]M!$K$142</definedName>
    <definedName name="schedM_SoftwareNA">[9]M!$M$142</definedName>
    <definedName name="schedM_softwareNLA">[9]M!$L$142</definedName>
    <definedName name="schedN_Admitted">[9]N!$O$36</definedName>
    <definedName name="schedN_LA">[9]N!$L$36</definedName>
    <definedName name="schedN_NLA">[9]N!$M$36</definedName>
    <definedName name="schedN_notAdmitted">[9]N!$N$36</definedName>
    <definedName name="schedO_Admitted">[9]O!$P$38</definedName>
    <definedName name="schedO_LA">[9]O!$M$38</definedName>
    <definedName name="schedO_NLA">[9]O!$N$38</definedName>
    <definedName name="schedO_notAdmitted">[9]O!$O$38</definedName>
    <definedName name="schedP_Admitted">[9]P!$P$45</definedName>
    <definedName name="schedP_LA">[9]P!$M$45</definedName>
    <definedName name="schedP_NLA">[9]P!$N$45</definedName>
    <definedName name="schedP_notAdmitted">[9]P!$O$45</definedName>
    <definedName name="schedQ_admitted">[9]Q!$Q$36</definedName>
    <definedName name="schedQ_LA">[9]Q!$N$36</definedName>
    <definedName name="schedQ_NLA">[9]Q!$O$36</definedName>
    <definedName name="schedQ_notAdmitted">[9]Q!$P$36</definedName>
    <definedName name="schedS_Admitted">[9]S!$K$25</definedName>
    <definedName name="schedS_LA">[9]S!$H$25</definedName>
    <definedName name="schedS_NLA">[9]S!$I$25</definedName>
    <definedName name="schedS_notAdmitted">[9]S!$J$25</definedName>
    <definedName name="schedU1_LA">[9]U1!$E$44</definedName>
    <definedName name="schedU1_NLA">[9]U1!$F$44</definedName>
    <definedName name="schedU1_notAdmitted">[9]U1!$G$44</definedName>
    <definedName name="StartDate" localSheetId="37">[5]main!$E$7</definedName>
    <definedName name="StartDate" localSheetId="36">[5]main!$E$7</definedName>
    <definedName name="StartDate" localSheetId="39">[5]main!$E$7</definedName>
    <definedName name="StartDate" localSheetId="38">[5]main!$E$7</definedName>
    <definedName name="StartDate">[6]main!$E$7</definedName>
    <definedName name="TB">[1]tb!$A$1:$B$330</definedName>
    <definedName name="TextRefCopy1" localSheetId="38">#REF!</definedName>
    <definedName name="TextRefCopy1">#REF!</definedName>
    <definedName name="TextRefCopy10" localSheetId="38">#REF!</definedName>
    <definedName name="TextRefCopy10">#REF!</definedName>
    <definedName name="TextRefCopy11" localSheetId="38">#REF!</definedName>
    <definedName name="TextRefCopy11">#REF!</definedName>
    <definedName name="TextRefCopy12" localSheetId="38">#REF!</definedName>
    <definedName name="TextRefCopy12">#REF!</definedName>
    <definedName name="TextRefCopy13" localSheetId="38">#REF!</definedName>
    <definedName name="TextRefCopy13">#REF!</definedName>
    <definedName name="TextRefCopy14" localSheetId="38">#REF!</definedName>
    <definedName name="TextRefCopy14">#REF!</definedName>
    <definedName name="TextRefCopy15" localSheetId="38">#REF!</definedName>
    <definedName name="TextRefCopy15">#REF!</definedName>
    <definedName name="TextRefCopy16" localSheetId="38">#REF!</definedName>
    <definedName name="TextRefCopy16">#REF!</definedName>
    <definedName name="TextRefCopy17" localSheetId="38">#REF!</definedName>
    <definedName name="TextRefCopy17">#REF!</definedName>
    <definedName name="TextRefCopy18" localSheetId="38">#REF!</definedName>
    <definedName name="TextRefCopy18">#REF!</definedName>
    <definedName name="TextRefCopy19" localSheetId="38">#REF!</definedName>
    <definedName name="TextRefCopy19">#REF!</definedName>
    <definedName name="TextRefCopy2" localSheetId="38">#REF!</definedName>
    <definedName name="TextRefCopy2">#REF!</definedName>
    <definedName name="TextRefCopy20" localSheetId="38">#REF!</definedName>
    <definedName name="TextRefCopy20">#REF!</definedName>
    <definedName name="TextRefCopy21" localSheetId="38">#REF!</definedName>
    <definedName name="TextRefCopy21">#REF!</definedName>
    <definedName name="TextRefCopy22" localSheetId="38">#REF!</definedName>
    <definedName name="TextRefCopy22">#REF!</definedName>
    <definedName name="TextRefCopy23" localSheetId="38">#REF!</definedName>
    <definedName name="TextRefCopy23">#REF!</definedName>
    <definedName name="TextRefCopy24" localSheetId="38">#REF!</definedName>
    <definedName name="TextRefCopy24">#REF!</definedName>
    <definedName name="TextRefCopy25" localSheetId="38">#REF!</definedName>
    <definedName name="TextRefCopy25">#REF!</definedName>
    <definedName name="TextRefCopy26" localSheetId="38">#REF!</definedName>
    <definedName name="TextRefCopy26">#REF!</definedName>
    <definedName name="TextRefCopy27" localSheetId="38">#REF!</definedName>
    <definedName name="TextRefCopy27">#REF!</definedName>
    <definedName name="TextRefCopy28" localSheetId="38">#REF!</definedName>
    <definedName name="TextRefCopy28">#REF!</definedName>
    <definedName name="TextRefCopy29" localSheetId="38">#REF!</definedName>
    <definedName name="TextRefCopy29">#REF!</definedName>
    <definedName name="TextRefCopy3" localSheetId="38">#REF!</definedName>
    <definedName name="TextRefCopy3">#REF!</definedName>
    <definedName name="TextRefCopy30" localSheetId="38">#REF!</definedName>
    <definedName name="TextRefCopy30">#REF!</definedName>
    <definedName name="TextRefCopy31" localSheetId="38">#REF!</definedName>
    <definedName name="TextRefCopy31">#REF!</definedName>
    <definedName name="TextRefCopy32" localSheetId="38">#REF!</definedName>
    <definedName name="TextRefCopy32">#REF!</definedName>
    <definedName name="TextRefCopy33" localSheetId="38">#REF!</definedName>
    <definedName name="TextRefCopy33">#REF!</definedName>
    <definedName name="TextRefCopy34" localSheetId="38">#REF!</definedName>
    <definedName name="TextRefCopy34">#REF!</definedName>
    <definedName name="TextRefCopy35" localSheetId="38">#REF!</definedName>
    <definedName name="TextRefCopy35">#REF!</definedName>
    <definedName name="TextRefCopy36" localSheetId="38">#REF!</definedName>
    <definedName name="TextRefCopy36">#REF!</definedName>
    <definedName name="TextRefCopy37" localSheetId="38">#REF!</definedName>
    <definedName name="TextRefCopy37">#REF!</definedName>
    <definedName name="TextRefCopy38" localSheetId="38">#REF!</definedName>
    <definedName name="TextRefCopy38">#REF!</definedName>
    <definedName name="TextRefCopy39" localSheetId="38">#REF!</definedName>
    <definedName name="TextRefCopy39">#REF!</definedName>
    <definedName name="TextRefCopy4" localSheetId="38">#REF!</definedName>
    <definedName name="TextRefCopy4">#REF!</definedName>
    <definedName name="TextRefCopy40" localSheetId="38">#REF!</definedName>
    <definedName name="TextRefCopy40">#REF!</definedName>
    <definedName name="TextRefCopy41" localSheetId="38">#REF!</definedName>
    <definedName name="TextRefCopy41">#REF!</definedName>
    <definedName name="TextRefCopy5" localSheetId="38">#REF!</definedName>
    <definedName name="TextRefCopy5">#REF!</definedName>
    <definedName name="TextRefCopy6" localSheetId="38">#REF!</definedName>
    <definedName name="TextRefCopy6">#REF!</definedName>
    <definedName name="TextRefCopy7" localSheetId="38">#REF!</definedName>
    <definedName name="TextRefCopy7">#REF!</definedName>
    <definedName name="TextRefCopy8" localSheetId="38">#REF!</definedName>
    <definedName name="TextRefCopy8">#REF!</definedName>
    <definedName name="TextRefCopy9" localSheetId="38">#REF!</definedName>
    <definedName name="TextRefCopy9">#REF!</definedName>
    <definedName name="TextRefCopyRangeCount" hidden="1">1</definedName>
    <definedName name="TimeToPay1">[2]PS2!$AG$31</definedName>
    <definedName name="TimeToPay2">[2]PS2!$AH$31</definedName>
    <definedName name="TimeToPay3">[2]PS2!$AI$31</definedName>
    <definedName name="top">[10]Main!$E$3</definedName>
    <definedName name="tp" localSheetId="37">[3]wbs!$G$25</definedName>
    <definedName name="tp" localSheetId="36">[3]wbs!$G$25</definedName>
    <definedName name="tp" localSheetId="39">[3]wbs!$G$25</definedName>
    <definedName name="tp" localSheetId="38">[3]wbs!$G$25</definedName>
    <definedName name="tp">[4]wbs!$G$25</definedName>
    <definedName name="tppy" localSheetId="37">[3]wbs!$M$25</definedName>
    <definedName name="tppy" localSheetId="36">[3]wbs!$M$25</definedName>
    <definedName name="tppy" localSheetId="39">[3]wbs!$M$25</definedName>
    <definedName name="tppy" localSheetId="38">[3]wbs!$M$25</definedName>
    <definedName name="tppy">[4]wbs!$M$25</definedName>
    <definedName name="useRBC2" localSheetId="37">[5]main!$F$30</definedName>
    <definedName name="useRBC2" localSheetId="36">[5]main!$F$30</definedName>
    <definedName name="useRBC2" localSheetId="39">[5]main!$F$30</definedName>
    <definedName name="useRBC2" localSheetId="38">[5]main!$F$30</definedName>
    <definedName name="useRBC2">[6]main!$F$30</definedName>
    <definedName name="UWcostRatio_1" localSheetId="38">#REF!</definedName>
    <definedName name="UWcostRatio_1">#REF!</definedName>
    <definedName name="UWcostRatio1" localSheetId="38">#REF!</definedName>
    <definedName name="UWcostRatio1">#REF!</definedName>
    <definedName name="UWcostRatio2" localSheetId="38">#REF!</definedName>
    <definedName name="UWcostRatio2">#REF!</definedName>
    <definedName name="UWcostRatio3" localSheetId="38">#REF!</definedName>
    <definedName name="UWcostRatio3">#REF!</definedName>
    <definedName name="vat" localSheetId="37">[3]A!$C$68</definedName>
    <definedName name="vat" localSheetId="36">[3]A!$C$68</definedName>
    <definedName name="vat" localSheetId="39">[3]A!$C$68</definedName>
    <definedName name="vat" localSheetId="38">[3]A!$C$68</definedName>
    <definedName name="vat">[4]A!$C$68</definedName>
    <definedName name="WorkingDays" localSheetId="38">#REF!</definedName>
    <definedName name="WorkingDays">#REF!</definedName>
    <definedName name="wt" localSheetId="37">[3]A!$C$70</definedName>
    <definedName name="wt" localSheetId="36">[3]A!$C$70</definedName>
    <definedName name="wt" localSheetId="39">[3]A!$C$70</definedName>
    <definedName name="wt" localSheetId="38">[3]A!$C$70</definedName>
    <definedName name="wt">[4]A!$C$70</definedName>
    <definedName name="X_RATE" localSheetId="38">'[11]Exh 1'!#REF!</definedName>
    <definedName name="X_RATE">'[11]Exh 1'!#REF!</definedName>
    <definedName name="Xrate">[12]Main!$B$4</definedName>
    <definedName name="Year1MI">[2]PS4!$P$5</definedName>
    <definedName name="YEdate">[2]p1!$G$3</definedName>
    <definedName name="Yr">[12]Main!$B$3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I58" i="1" l="1"/>
  <c r="H39" i="1" l="1"/>
  <c r="H38" i="1"/>
  <c r="H37" i="1"/>
  <c r="H36" i="1"/>
  <c r="I78" i="1"/>
  <c r="H20" i="46"/>
  <c r="J20" i="46" s="1"/>
  <c r="H44" i="1"/>
  <c r="H57" i="1" l="1"/>
  <c r="H28" i="1"/>
  <c r="I97" i="1"/>
  <c r="H18" i="46" l="1"/>
  <c r="I79" i="1"/>
  <c r="I77" i="1"/>
  <c r="I76" i="1"/>
  <c r="I75" i="1"/>
  <c r="I74" i="1"/>
  <c r="I73" i="1"/>
  <c r="I72" i="1"/>
  <c r="I71" i="1"/>
  <c r="I70" i="1"/>
  <c r="I69" i="1"/>
  <c r="I68" i="1"/>
  <c r="I67" i="1"/>
  <c r="I21" i="1"/>
  <c r="I81" i="1" l="1"/>
  <c r="B12" i="1"/>
  <c r="B11" i="1"/>
  <c r="B10" i="1"/>
  <c r="A1" i="8" s="1"/>
  <c r="C103" i="1"/>
  <c r="I17" i="1"/>
  <c r="I23" i="46" l="1"/>
  <c r="J18" i="46" l="1"/>
  <c r="H55" i="1" s="1"/>
  <c r="I95" i="1"/>
  <c r="J44" i="34" l="1"/>
  <c r="I44" i="34"/>
  <c r="H44" i="34"/>
  <c r="F44" i="34"/>
  <c r="J26" i="34"/>
  <c r="J35" i="34"/>
  <c r="K22" i="32"/>
  <c r="K28" i="32"/>
  <c r="I19" i="20"/>
  <c r="I12" i="31"/>
  <c r="I18" i="31"/>
  <c r="I24" i="31"/>
  <c r="I16" i="15"/>
  <c r="G16" i="11"/>
  <c r="G23" i="11"/>
  <c r="H15" i="12"/>
  <c r="H22" i="12"/>
  <c r="H28" i="12"/>
  <c r="H34" i="12"/>
  <c r="E28" i="38"/>
  <c r="E21" i="38"/>
  <c r="E14" i="38"/>
  <c r="E31" i="38" s="1"/>
  <c r="J17" i="34"/>
  <c r="I35" i="34"/>
  <c r="I26" i="34"/>
  <c r="I17" i="34"/>
  <c r="I46" i="34" s="1"/>
  <c r="J28" i="32"/>
  <c r="J22" i="32"/>
  <c r="J16" i="32"/>
  <c r="H20" i="27"/>
  <c r="H39" i="31"/>
  <c r="H33" i="31"/>
  <c r="H24" i="31"/>
  <c r="H18" i="31"/>
  <c r="H12" i="31"/>
  <c r="L15" i="29"/>
  <c r="F16" i="11"/>
  <c r="F23" i="11"/>
  <c r="H41" i="31" l="1"/>
  <c r="J46" i="34"/>
  <c r="A2" i="8"/>
  <c r="A3" i="8"/>
  <c r="G33" i="27"/>
  <c r="G35" i="27" s="1"/>
  <c r="H33" i="27"/>
  <c r="H35" i="27" s="1"/>
  <c r="F33" i="27"/>
  <c r="F35" i="27" s="1"/>
  <c r="F20" i="27"/>
  <c r="F22" i="27" s="1"/>
  <c r="H22" i="27"/>
  <c r="G20" i="27"/>
  <c r="G22" i="27" s="1"/>
  <c r="G26" i="10"/>
  <c r="F26" i="10"/>
  <c r="H42" i="1" s="1"/>
  <c r="E26" i="10"/>
  <c r="D26" i="10"/>
  <c r="H40" i="1" s="1"/>
  <c r="I42" i="35" l="1"/>
  <c r="M36" i="35"/>
  <c r="L36" i="35"/>
  <c r="K36" i="35"/>
  <c r="J36" i="35"/>
  <c r="I36" i="35"/>
  <c r="N15" i="33"/>
  <c r="O15" i="33"/>
  <c r="N23" i="33"/>
  <c r="O23" i="33"/>
  <c r="N31" i="33"/>
  <c r="O31" i="33"/>
  <c r="N37" i="33"/>
  <c r="O37" i="33"/>
  <c r="O40" i="33" l="1"/>
  <c r="H15" i="46" s="1"/>
  <c r="I92" i="1" s="1"/>
  <c r="N40" i="33"/>
  <c r="F41" i="10"/>
  <c r="H43" i="1" s="1"/>
  <c r="G41" i="10"/>
  <c r="D41" i="10"/>
  <c r="H41" i="1" s="1"/>
  <c r="I44" i="1" s="1"/>
  <c r="E41" i="10"/>
  <c r="F28" i="38"/>
  <c r="F21" i="38"/>
  <c r="F14" i="38"/>
  <c r="F26" i="37"/>
  <c r="F29" i="37" s="1"/>
  <c r="H19" i="46" s="1"/>
  <c r="E26" i="37"/>
  <c r="F20" i="37"/>
  <c r="E20" i="37"/>
  <c r="F14" i="37"/>
  <c r="E14" i="37"/>
  <c r="K17" i="36"/>
  <c r="L17" i="36"/>
  <c r="M17" i="36"/>
  <c r="H17" i="46" s="1"/>
  <c r="J17" i="36"/>
  <c r="H17" i="36"/>
  <c r="J42" i="35"/>
  <c r="K42" i="35"/>
  <c r="L42" i="35"/>
  <c r="M42" i="35"/>
  <c r="I30" i="35"/>
  <c r="J28" i="35"/>
  <c r="K28" i="35"/>
  <c r="L28" i="35"/>
  <c r="M28" i="35"/>
  <c r="I28" i="35"/>
  <c r="J22" i="35"/>
  <c r="K22" i="35"/>
  <c r="K30" i="35" s="1"/>
  <c r="L22" i="35"/>
  <c r="L30" i="35" s="1"/>
  <c r="M22" i="35"/>
  <c r="M30" i="35" s="1"/>
  <c r="I22" i="35"/>
  <c r="J14" i="35"/>
  <c r="K14" i="35"/>
  <c r="L14" i="35"/>
  <c r="M14" i="35"/>
  <c r="I14" i="35"/>
  <c r="H35" i="34"/>
  <c r="H26" i="34"/>
  <c r="H17" i="34"/>
  <c r="J15" i="46" l="1"/>
  <c r="H52" i="1" s="1"/>
  <c r="K45" i="35"/>
  <c r="H46" i="34"/>
  <c r="E29" i="37"/>
  <c r="F31" i="38"/>
  <c r="H21" i="46" s="1"/>
  <c r="J21" i="46" s="1"/>
  <c r="H58" i="1" s="1"/>
  <c r="I94" i="1"/>
  <c r="J17" i="46"/>
  <c r="H54" i="1" s="1"/>
  <c r="J19" i="46"/>
  <c r="H56" i="1" s="1"/>
  <c r="I96" i="1"/>
  <c r="I45" i="35"/>
  <c r="M45" i="35"/>
  <c r="H16" i="46" s="1"/>
  <c r="L45" i="35"/>
  <c r="J30" i="35"/>
  <c r="J45" i="35" s="1"/>
  <c r="F35" i="34"/>
  <c r="F26" i="34"/>
  <c r="F17" i="34"/>
  <c r="I37" i="33"/>
  <c r="J37" i="33"/>
  <c r="K37" i="33"/>
  <c r="L37" i="33"/>
  <c r="M37" i="33"/>
  <c r="I15" i="33"/>
  <c r="J15" i="33"/>
  <c r="K15" i="33"/>
  <c r="L15" i="33"/>
  <c r="M15" i="33"/>
  <c r="I23" i="33"/>
  <c r="J23" i="33"/>
  <c r="K23" i="33"/>
  <c r="L23" i="33"/>
  <c r="M23" i="33"/>
  <c r="K16" i="32"/>
  <c r="K31" i="32" s="1"/>
  <c r="H14" i="46" s="1"/>
  <c r="I39" i="31"/>
  <c r="I33" i="31"/>
  <c r="I98" i="1" l="1"/>
  <c r="F46" i="34"/>
  <c r="I41" i="31"/>
  <c r="J16" i="46"/>
  <c r="H53" i="1" s="1"/>
  <c r="I93" i="1"/>
  <c r="J14" i="46"/>
  <c r="H51" i="1" s="1"/>
  <c r="I91" i="1"/>
  <c r="G21" i="30"/>
  <c r="H21" i="30"/>
  <c r="K21" i="29"/>
  <c r="L21" i="29"/>
  <c r="L24" i="29" s="1"/>
  <c r="L26" i="29" s="1"/>
  <c r="H11" i="46" s="1"/>
  <c r="J21" i="29"/>
  <c r="K15" i="29"/>
  <c r="J15" i="29"/>
  <c r="G22" i="28"/>
  <c r="G24" i="28" s="1"/>
  <c r="H22" i="28"/>
  <c r="H24" i="28" s="1"/>
  <c r="F22" i="28"/>
  <c r="F24" i="28" s="1"/>
  <c r="J24" i="29" l="1"/>
  <c r="J26" i="29" s="1"/>
  <c r="I88" i="1"/>
  <c r="J11" i="46"/>
  <c r="H27" i="1" s="1"/>
  <c r="K24" i="29"/>
  <c r="K26" i="29" s="1"/>
  <c r="K18" i="26"/>
  <c r="K20" i="26" s="1"/>
  <c r="J18" i="26"/>
  <c r="J20" i="26" s="1"/>
  <c r="I18" i="26"/>
  <c r="I20" i="26" s="1"/>
  <c r="H19" i="25" l="1"/>
  <c r="H21" i="25" s="1"/>
  <c r="G19" i="25"/>
  <c r="G21" i="25" s="1"/>
  <c r="F19" i="25"/>
  <c r="F21" i="25" s="1"/>
  <c r="I19" i="24"/>
  <c r="I21" i="24" s="1"/>
  <c r="H19" i="24"/>
  <c r="H21" i="24" s="1"/>
  <c r="H19" i="23" l="1"/>
  <c r="H21" i="23" s="1"/>
  <c r="I19" i="23"/>
  <c r="I21" i="23" s="1"/>
  <c r="G19" i="23"/>
  <c r="G21" i="23" s="1"/>
  <c r="H21" i="22"/>
  <c r="I19" i="22"/>
  <c r="I21" i="22" s="1"/>
  <c r="J19" i="22"/>
  <c r="J21" i="22" s="1"/>
  <c r="H19" i="22"/>
  <c r="H18" i="21"/>
  <c r="H20" i="21" s="1"/>
  <c r="I18" i="21"/>
  <c r="I20" i="21" s="1"/>
  <c r="G18" i="21"/>
  <c r="G20" i="21" s="1"/>
  <c r="I21" i="20"/>
  <c r="H19" i="20"/>
  <c r="H21" i="20" s="1"/>
  <c r="G19" i="20"/>
  <c r="G21" i="20" s="1"/>
  <c r="G20" i="19"/>
  <c r="G22" i="19" s="1"/>
  <c r="H20" i="19"/>
  <c r="H22" i="19" s="1"/>
  <c r="F20" i="19"/>
  <c r="F22" i="19" s="1"/>
  <c r="H20" i="18"/>
  <c r="H22" i="18" s="1"/>
  <c r="G20" i="18"/>
  <c r="G22" i="18" s="1"/>
  <c r="F20" i="18"/>
  <c r="F22" i="18" s="1"/>
  <c r="G21" i="17"/>
  <c r="G23" i="17" s="1"/>
  <c r="F21" i="17"/>
  <c r="F23" i="17" s="1"/>
  <c r="G22" i="16"/>
  <c r="G24" i="16" s="1"/>
  <c r="F22" i="16"/>
  <c r="F24" i="16" s="1"/>
  <c r="I23" i="15"/>
  <c r="I26" i="15" s="1"/>
  <c r="I28" i="15" s="1"/>
  <c r="H10" i="46" s="1"/>
  <c r="H23" i="15"/>
  <c r="H16" i="15"/>
  <c r="A1" i="15"/>
  <c r="A1" i="16" s="1"/>
  <c r="A1" i="17" s="1"/>
  <c r="A1" i="18" s="1"/>
  <c r="A1" i="19" s="1"/>
  <c r="A1" i="20" s="1"/>
  <c r="A1" i="21" s="1"/>
  <c r="A1" i="22" s="1"/>
  <c r="A1" i="23" s="1"/>
  <c r="A1" i="24" s="1"/>
  <c r="A1" i="25" s="1"/>
  <c r="A1" i="26" s="1"/>
  <c r="A1" i="27" s="1"/>
  <c r="A1" i="28" s="1"/>
  <c r="A1" i="29" s="1"/>
  <c r="A1" i="30" s="1"/>
  <c r="A1" i="31" s="1"/>
  <c r="A1" i="32" s="1"/>
  <c r="A1" i="33" s="1"/>
  <c r="A1" i="34" s="1"/>
  <c r="A1" i="35" s="1"/>
  <c r="A2" i="15"/>
  <c r="A2" i="16" s="1"/>
  <c r="A2" i="17" s="1"/>
  <c r="A2" i="18" s="1"/>
  <c r="A2" i="19" s="1"/>
  <c r="A2" i="20" s="1"/>
  <c r="A2" i="21" s="1"/>
  <c r="A2" i="22" s="1"/>
  <c r="A2" i="23" s="1"/>
  <c r="A2" i="24" s="1"/>
  <c r="A2" i="25" s="1"/>
  <c r="A2" i="26" s="1"/>
  <c r="A2" i="27" s="1"/>
  <c r="A2" i="28" s="1"/>
  <c r="A2" i="29" s="1"/>
  <c r="A2" i="30" s="1"/>
  <c r="A2" i="31" s="1"/>
  <c r="A2" i="32" s="1"/>
  <c r="A2" i="33" s="1"/>
  <c r="A2" i="34" s="1"/>
  <c r="A2" i="35" s="1"/>
  <c r="A3" i="15"/>
  <c r="A3" i="16" s="1"/>
  <c r="A3" i="17" s="1"/>
  <c r="A3" i="18" s="1"/>
  <c r="A3" i="19" s="1"/>
  <c r="A3" i="20" s="1"/>
  <c r="A3" i="21" s="1"/>
  <c r="A3" i="22" s="1"/>
  <c r="A3" i="23" s="1"/>
  <c r="A3" i="24" s="1"/>
  <c r="A3" i="25" s="1"/>
  <c r="A3" i="26" s="1"/>
  <c r="A3" i="27" s="1"/>
  <c r="A3" i="28" s="1"/>
  <c r="A3" i="29" s="1"/>
  <c r="A3" i="30" s="1"/>
  <c r="A3" i="31" s="1"/>
  <c r="A3" i="32" s="1"/>
  <c r="E36" i="13"/>
  <c r="H58" i="13"/>
  <c r="H53" i="13"/>
  <c r="H48" i="13"/>
  <c r="H31" i="13"/>
  <c r="H24" i="13"/>
  <c r="F70" i="13"/>
  <c r="G70" i="13"/>
  <c r="H70" i="13"/>
  <c r="E70" i="13"/>
  <c r="F65" i="13"/>
  <c r="F72" i="13" s="1"/>
  <c r="G65" i="13"/>
  <c r="G72" i="13" s="1"/>
  <c r="H65" i="13"/>
  <c r="E65" i="13"/>
  <c r="F58" i="13"/>
  <c r="G58" i="13"/>
  <c r="E58" i="13"/>
  <c r="F53" i="13"/>
  <c r="G53" i="13"/>
  <c r="E53" i="13"/>
  <c r="F48" i="13"/>
  <c r="G48" i="13"/>
  <c r="E48" i="13"/>
  <c r="F36" i="13"/>
  <c r="G36" i="13"/>
  <c r="H36" i="13"/>
  <c r="F31" i="13"/>
  <c r="G31" i="13"/>
  <c r="E31" i="13"/>
  <c r="F24" i="13"/>
  <c r="G24" i="13"/>
  <c r="E24" i="13"/>
  <c r="F19" i="13"/>
  <c r="G19" i="13"/>
  <c r="H19" i="13"/>
  <c r="E19" i="13"/>
  <c r="F14" i="13"/>
  <c r="G14" i="13"/>
  <c r="H14" i="13"/>
  <c r="E14" i="13"/>
  <c r="A2" i="13"/>
  <c r="A3" i="13"/>
  <c r="A1" i="13"/>
  <c r="G34" i="12"/>
  <c r="G28" i="12"/>
  <c r="G22" i="12"/>
  <c r="G15" i="12"/>
  <c r="E72" i="13" l="1"/>
  <c r="I87" i="1"/>
  <c r="J10" i="46"/>
  <c r="H26" i="1" s="1"/>
  <c r="H13" i="46"/>
  <c r="J13" i="46" s="1"/>
  <c r="H50" i="1" s="1"/>
  <c r="A3" i="33"/>
  <c r="A3" i="34" s="1"/>
  <c r="A3" i="35" s="1"/>
  <c r="G75" i="13"/>
  <c r="F75" i="13"/>
  <c r="H26" i="15"/>
  <c r="H28" i="15" s="1"/>
  <c r="E75" i="13"/>
  <c r="G38" i="13"/>
  <c r="G41" i="13" s="1"/>
  <c r="E38" i="13"/>
  <c r="E41" i="13" s="1"/>
  <c r="H72" i="13"/>
  <c r="H75" i="13" s="1"/>
  <c r="H9" i="46" s="1"/>
  <c r="A2" i="36"/>
  <c r="A2" i="37" s="1"/>
  <c r="A2" i="38" s="1"/>
  <c r="A2" i="10" s="1"/>
  <c r="A2" i="42"/>
  <c r="A1" i="36"/>
  <c r="A1" i="37" s="1"/>
  <c r="A1" i="38" s="1"/>
  <c r="A1" i="10" s="1"/>
  <c r="A1" i="42"/>
  <c r="F38" i="13"/>
  <c r="F41" i="13" s="1"/>
  <c r="H38" i="13"/>
  <c r="H41" i="13" s="1"/>
  <c r="A2" i="12"/>
  <c r="A3" i="12"/>
  <c r="A1" i="12"/>
  <c r="C2" i="51" l="1"/>
  <c r="B2" i="48"/>
  <c r="B2" i="49" s="1"/>
  <c r="B2" i="50" s="1"/>
  <c r="C3" i="51"/>
  <c r="B3" i="48"/>
  <c r="B3" i="49" s="1"/>
  <c r="B3" i="50" s="1"/>
  <c r="J9" i="46"/>
  <c r="I86" i="1"/>
  <c r="I90" i="1"/>
  <c r="H25" i="1"/>
  <c r="A3" i="36"/>
  <c r="A3" i="37" s="1"/>
  <c r="A3" i="38" s="1"/>
  <c r="A3" i="10" s="1"/>
  <c r="A3" i="42"/>
  <c r="A3" i="11"/>
  <c r="A2" i="11"/>
  <c r="A1" i="11"/>
  <c r="A3" i="9"/>
  <c r="A2" i="9"/>
  <c r="A1" i="9"/>
  <c r="I19" i="9"/>
  <c r="H19" i="9"/>
  <c r="I13" i="9"/>
  <c r="H13" i="9"/>
  <c r="G55" i="8"/>
  <c r="F55" i="8"/>
  <c r="F47" i="8"/>
  <c r="G47" i="8"/>
  <c r="G39" i="8"/>
  <c r="F39" i="8"/>
  <c r="F21" i="8"/>
  <c r="G21" i="8"/>
  <c r="G31" i="8"/>
  <c r="F31" i="8"/>
  <c r="B4" i="48" l="1"/>
  <c r="B4" i="49" s="1"/>
  <c r="B4" i="50" s="1"/>
  <c r="C4" i="51"/>
  <c r="I28" i="1"/>
  <c r="H48" i="1" s="1"/>
  <c r="H22" i="9"/>
  <c r="F57" i="8"/>
  <c r="F60" i="8" s="1"/>
  <c r="G57" i="8"/>
  <c r="G60" i="8" s="1"/>
  <c r="I22" i="9"/>
  <c r="H12" i="46" s="1"/>
  <c r="M31" i="33"/>
  <c r="M40" i="33" s="1"/>
  <c r="L31" i="33"/>
  <c r="L40" i="33" s="1"/>
  <c r="K31" i="33"/>
  <c r="K40" i="33" s="1"/>
  <c r="J31" i="33"/>
  <c r="J40" i="33" s="1"/>
  <c r="I31" i="33"/>
  <c r="I40" i="33" s="1"/>
  <c r="I72" i="13"/>
  <c r="I89" i="1" l="1"/>
  <c r="I100" i="1" s="1"/>
  <c r="J12" i="46"/>
  <c r="H49" i="1" s="1"/>
  <c r="I60" i="1" s="1"/>
  <c r="H23" i="46"/>
  <c r="J23" i="46" l="1"/>
  <c r="E20" i="2"/>
  <c r="E19" i="2"/>
  <c r="E18" i="2"/>
  <c r="E17" i="2"/>
  <c r="E16" i="2"/>
  <c r="E15" i="2"/>
  <c r="E14" i="2"/>
  <c r="E13" i="2"/>
  <c r="E12" i="2"/>
  <c r="E11" i="2"/>
  <c r="E27" i="2" l="1"/>
  <c r="E10" i="2"/>
  <c r="E26" i="2" l="1"/>
  <c r="E29" i="2" s="1"/>
  <c r="E22" i="2"/>
  <c r="E31" i="2" l="1"/>
</calcChain>
</file>

<file path=xl/sharedStrings.xml><?xml version="1.0" encoding="utf-8"?>
<sst xmlns="http://schemas.openxmlformats.org/spreadsheetml/2006/main" count="934" uniqueCount="451">
  <si>
    <t>I.</t>
  </si>
  <si>
    <t>A.</t>
  </si>
  <si>
    <t>EXCESS (DEFICIENCY)</t>
  </si>
  <si>
    <t>II.</t>
  </si>
  <si>
    <t>RESERVE INVESTMENTS</t>
  </si>
  <si>
    <t>B.</t>
  </si>
  <si>
    <t>Allowable Investments:</t>
  </si>
  <si>
    <t>Allowable Investments</t>
  </si>
  <si>
    <t>Security Fund</t>
  </si>
  <si>
    <t>Private Bonds</t>
  </si>
  <si>
    <t>Stocks</t>
  </si>
  <si>
    <t>Real Estate</t>
  </si>
  <si>
    <t>First Mortgage Loans on Real Estate</t>
  </si>
  <si>
    <t>Short Term Investment</t>
  </si>
  <si>
    <t>Collateral Loan</t>
  </si>
  <si>
    <t>Policy Loan</t>
  </si>
  <si>
    <t>Investment in Mutual Fund</t>
  </si>
  <si>
    <t>Loans Receivable</t>
  </si>
  <si>
    <t>ABC INSURANCE CORPORATION</t>
  </si>
  <si>
    <t>Government Securities</t>
  </si>
  <si>
    <t>Reserves</t>
  </si>
  <si>
    <t>Under Section 225 of the Amended Insurance Code</t>
  </si>
  <si>
    <t>Under Section 210/212 of the Amended Insurance Code</t>
  </si>
  <si>
    <t>Quarter 1</t>
  </si>
  <si>
    <t>Quarter 2</t>
  </si>
  <si>
    <t>Quarter 3</t>
  </si>
  <si>
    <t>Quarter 4</t>
  </si>
  <si>
    <t>NET WORTH</t>
  </si>
  <si>
    <t>TOTAL</t>
  </si>
  <si>
    <t>TOTAL ADMITTED ASSETS</t>
  </si>
  <si>
    <t>Increase (Decrease) in Amount</t>
  </si>
  <si>
    <t>STATEMENT OF PAID-UP CAPITAL, RESERVES AND INVESTMENTS</t>
  </si>
  <si>
    <t>ANALYSIS</t>
  </si>
  <si>
    <t>Previous</t>
  </si>
  <si>
    <t>Quarter</t>
  </si>
  <si>
    <t>Increase (Decrease) in Percentage</t>
  </si>
  <si>
    <t>REMARKS</t>
  </si>
  <si>
    <t>For the year 2018</t>
  </si>
  <si>
    <t>Financial Assets at Fair Value Through Profit or Loss</t>
  </si>
  <si>
    <t>Held-to-Maturity (HTM) Investments</t>
  </si>
  <si>
    <t>Available-for-Sale (AFS) Financial Assets</t>
  </si>
  <si>
    <t>COMMENTS:</t>
  </si>
  <si>
    <t>Excess Capital Investment</t>
  </si>
  <si>
    <t>CAPITAL INVESTMENTS</t>
  </si>
  <si>
    <t>Time Deposits</t>
  </si>
  <si>
    <t>Loans and Receivables</t>
  </si>
  <si>
    <t>Investments in Subsidiaries, Associates and Joint Ventures</t>
  </si>
  <si>
    <t>Property and Equipment</t>
  </si>
  <si>
    <t>Investment Property</t>
  </si>
  <si>
    <t>Non-current Assets Held for Sale</t>
  </si>
  <si>
    <t>Security Fund Contribution</t>
  </si>
  <si>
    <t>Derivative Assets Held for Hedging</t>
  </si>
  <si>
    <t>Other Assets</t>
  </si>
  <si>
    <t>Reserves:</t>
  </si>
  <si>
    <t>25% of the Minimum Net Worth Requirement:</t>
  </si>
  <si>
    <t>III.</t>
  </si>
  <si>
    <t>SURPLUS INVESTMENTS</t>
  </si>
  <si>
    <t>TOTAL SURPLUS INVESTMENTS</t>
  </si>
  <si>
    <t>IV.</t>
  </si>
  <si>
    <t>TOTAL INVESTMENTS</t>
  </si>
  <si>
    <t>ANNUAL STATEMENT FOR THE YEAR ENDED _________________________ OF THE ________________________________</t>
  </si>
  <si>
    <t>Name and Location Bank
or Trust Company
Classify:  Current, Savings, Time
Overdraft, With Lien</t>
  </si>
  <si>
    <t>Account Number</t>
  </si>
  <si>
    <t>Remarks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</si>
  <si>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</si>
  <si>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</si>
  <si>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</si>
  <si>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</si>
  <si>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</si>
  <si>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</si>
  <si>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</si>
  <si>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</si>
  <si>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</si>
  <si>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I</t>
  </si>
  <si>
    <t>Cash on Hand</t>
  </si>
  <si>
    <t>a</t>
  </si>
  <si>
    <t>Undeposited Collections</t>
  </si>
  <si>
    <t>b</t>
  </si>
  <si>
    <t>Petty Cash Fund</t>
  </si>
  <si>
    <t>c</t>
  </si>
  <si>
    <t>Commission Fund</t>
  </si>
  <si>
    <t>d</t>
  </si>
  <si>
    <t>Documentary Stamps Fund</t>
  </si>
  <si>
    <t>e</t>
  </si>
  <si>
    <t>Claims Fund</t>
  </si>
  <si>
    <t>f</t>
  </si>
  <si>
    <t>Revolving Fund</t>
  </si>
  <si>
    <t>g</t>
  </si>
  <si>
    <t>Other Funds</t>
  </si>
  <si>
    <t>Total Cash on Hand</t>
  </si>
  <si>
    <t>II</t>
  </si>
  <si>
    <t>Cash in Banks</t>
  </si>
  <si>
    <t>Current - Peso</t>
  </si>
  <si>
    <t>Sub-total</t>
  </si>
  <si>
    <t>Current - Foreign</t>
  </si>
  <si>
    <t>Savings - Peso</t>
  </si>
  <si>
    <t>Savings - Foreign</t>
  </si>
  <si>
    <t>Total Cash in Bank</t>
  </si>
  <si>
    <t>TOTAL CASH ON HAND AND IN BANKS</t>
  </si>
  <si>
    <t>Description</t>
  </si>
  <si>
    <t>CTD No.</t>
  </si>
  <si>
    <t>DATE</t>
  </si>
  <si>
    <t>Where Kept</t>
  </si>
  <si>
    <t>Acquired</t>
  </si>
  <si>
    <t>Maturity</t>
  </si>
  <si>
    <t>Name and Location of the Bank</t>
  </si>
  <si>
    <t>Account No.</t>
  </si>
  <si>
    <t>A</t>
  </si>
  <si>
    <t>Peso Currency</t>
  </si>
  <si>
    <t>B</t>
  </si>
  <si>
    <t>Foreign Currency</t>
  </si>
  <si>
    <t>TOTAL TIME DEPOSITS</t>
  </si>
  <si>
    <t>Name of Company</t>
  </si>
  <si>
    <t>Treaty</t>
  </si>
  <si>
    <t>Facultative</t>
  </si>
  <si>
    <t>I. Authorized</t>
  </si>
  <si>
    <t>Domestic</t>
  </si>
  <si>
    <t>Foreign</t>
  </si>
  <si>
    <t>Total Authorized Reinsurance Accounts</t>
  </si>
  <si>
    <t>II. Unauthorized</t>
  </si>
  <si>
    <t>ASEAN</t>
  </si>
  <si>
    <t>Others</t>
  </si>
  <si>
    <t>Total Unauthorized Reinsurance Accounts</t>
  </si>
  <si>
    <t>Allowance for Impairment Losses</t>
  </si>
  <si>
    <t>Cert.
No.</t>
  </si>
  <si>
    <t>Date Acquired</t>
  </si>
  <si>
    <t>How Acquired</t>
  </si>
  <si>
    <t>Number of Shares</t>
  </si>
  <si>
    <t>Par Value</t>
  </si>
  <si>
    <t>Rate Used
to Obtain MV</t>
  </si>
  <si>
    <t>Incumbrances, 
if any</t>
  </si>
  <si>
    <t>Where
Kept</t>
  </si>
  <si>
    <t>CY</t>
  </si>
  <si>
    <t>PY</t>
  </si>
  <si>
    <t>Per Share
(in pesos)</t>
  </si>
  <si>
    <t>Total
(in pesos)</t>
  </si>
  <si>
    <t>Trading Equity Securities</t>
  </si>
  <si>
    <t>Total Trading Securities</t>
  </si>
  <si>
    <t>Financial Assets Designated at Fair Value Through 
Profit or Loss (FVPL) - Equity Securities</t>
  </si>
  <si>
    <t>Total (FVPL) - Equity Securities</t>
  </si>
  <si>
    <t>Notes:</t>
  </si>
  <si>
    <t>Indicate whether purchased, stock dividends or foreclosed with corresponding shares.</t>
  </si>
  <si>
    <t>In case of foreign investment, please submit rate of exchange used and computation</t>
  </si>
  <si>
    <t xml:space="preserve">Includes investments from microinsurance business </t>
  </si>
  <si>
    <t>Date</t>
  </si>
  <si>
    <t>Certificates</t>
  </si>
  <si>
    <t xml:space="preserve">Acquisition Cost             (Pesos) </t>
  </si>
  <si>
    <t>Serial No.</t>
  </si>
  <si>
    <t>Face Value</t>
  </si>
  <si>
    <t>Acquisition</t>
  </si>
  <si>
    <t>Issue</t>
  </si>
  <si>
    <t>Per Cert (Pesos)</t>
  </si>
  <si>
    <t>Total            (Pesos)</t>
  </si>
  <si>
    <t>Trading Debt Securities - Government</t>
  </si>
  <si>
    <t>Total Trading Debt Securities - Government</t>
  </si>
  <si>
    <t>Trading Debt Securities - Private</t>
  </si>
  <si>
    <t>Total Trading Debt Securities - Private</t>
  </si>
  <si>
    <t>C</t>
  </si>
  <si>
    <t>Financial Assets Designated at Fair Value Through Profit or Loss (FVPL) - Debt Securities ( Government)</t>
  </si>
  <si>
    <t>Total Financial Assets Designated at FVPL - Debt Securities ( Government)</t>
  </si>
  <si>
    <t>D</t>
  </si>
  <si>
    <t>Financial Assets Designated at Fair Value Through Profit or Loss (FVPL) - Debt Securities (Private)</t>
  </si>
  <si>
    <t>Total Financial Assets Designated at FVPL - Debt Securities (Private)</t>
  </si>
  <si>
    <t>Give complete and accurate description of debt securities owned. If bonds are registered, coupon or serial issues, give amount in each group.</t>
  </si>
  <si>
    <t>No. of units/share</t>
  </si>
  <si>
    <t>Net Asset Value per Unit/Share</t>
  </si>
  <si>
    <t>Amount</t>
  </si>
  <si>
    <t>Purchased</t>
  </si>
  <si>
    <t>at time of Purchase</t>
  </si>
  <si>
    <t>Securities Held for Trading</t>
  </si>
  <si>
    <t>Investment in Mutual Funds</t>
  </si>
  <si>
    <t>Invetment in Unit Investment  Trust Funds</t>
  </si>
  <si>
    <t>Real Estate Investment  Trust Funds</t>
  </si>
  <si>
    <t>D.1 IMA ACCOUNTS</t>
  </si>
  <si>
    <t>D.1 Others</t>
  </si>
  <si>
    <t>TOTAL OTHER FUNDS</t>
  </si>
  <si>
    <t>Total Securities Held for Trading</t>
  </si>
  <si>
    <t>2.</t>
  </si>
  <si>
    <t>Financial Assets Designated at Fair Value Through Profit or Loss (FVPL)</t>
  </si>
  <si>
    <t>Total Financial Assets Designated at FVPL</t>
  </si>
  <si>
    <t>Note:</t>
  </si>
  <si>
    <t>Disclose the amounts allocated for Microinsurance</t>
  </si>
  <si>
    <t>SCHEDULE 6.D - FINANCIAL ASSETS AT FAIR VALUE THROUGH PROFIT OR LOSS - 
DERIVATIVE ASSETS</t>
  </si>
  <si>
    <t>Derivative</t>
  </si>
  <si>
    <t>Asset to</t>
  </si>
  <si>
    <t>Counterparty</t>
  </si>
  <si>
    <t xml:space="preserve">Notional </t>
  </si>
  <si>
    <t>Market</t>
  </si>
  <si>
    <t>Change in</t>
  </si>
  <si>
    <t>Hedge</t>
  </si>
  <si>
    <t>Start</t>
  </si>
  <si>
    <t>Value</t>
  </si>
  <si>
    <t>Market Value</t>
  </si>
  <si>
    <t>ITEMIZE THE ACCOUNTS</t>
  </si>
  <si>
    <t>TOTAL FINANCIAL ASSETS AT FAIR VALUE THROUGH PROFIT OR LOSS - DERIVATIVE ASSETS</t>
  </si>
  <si>
    <t>Government</t>
  </si>
  <si>
    <t>Private</t>
  </si>
  <si>
    <t>Total Held to Maturity Investments</t>
  </si>
  <si>
    <t>TOTAL HELD-TO-MATURITY INVESTMENTS (NET)</t>
  </si>
  <si>
    <t>Name of Mortgagor</t>
  </si>
  <si>
    <t>Record of Mortgage
a.   Registry No.
b.   Entry Date
c.   City/Province
d.  Amt. of notation of incumbrance</t>
  </si>
  <si>
    <t>TERM</t>
  </si>
  <si>
    <t>PRINCIPAL</t>
  </si>
  <si>
    <r>
      <t xml:space="preserve">Title Number, Location, and Description of Property Mortgaged: 
</t>
    </r>
    <r>
      <rPr>
        <sz val="10"/>
        <rFont val="Arial"/>
        <family val="2"/>
      </rPr>
      <t>State if mortgage is being foreclosed, any prior liens, if real estate is afticultural or improved.</t>
    </r>
  </si>
  <si>
    <t>Date Given</t>
  </si>
  <si>
    <t>Date Due</t>
  </si>
  <si>
    <t>Annual Rate</t>
  </si>
  <si>
    <t>Total Loans Receivable - Real Estate Mortgage Loans</t>
  </si>
  <si>
    <t>Less: Allowance of Impairment Losses</t>
  </si>
  <si>
    <t>TOTAL LOANS RECEIVABLE - REAL ESTATE MORTGAGE LOANS (NET)</t>
  </si>
  <si>
    <r>
      <t xml:space="preserve">Name of Borrower
</t>
    </r>
    <r>
      <rPr>
        <sz val="10"/>
        <rFont val="Arial"/>
        <family val="2"/>
      </rPr>
      <t>(State if borrower is a parent, subsidiary, affiliate, officer or director)</t>
    </r>
  </si>
  <si>
    <t>Date of IC Approval</t>
  </si>
  <si>
    <t>Term of Loan</t>
  </si>
  <si>
    <t>Amount of Original
(in pesos)</t>
  </si>
  <si>
    <t>Date of Loan</t>
  </si>
  <si>
    <t>Date of Maturity</t>
  </si>
  <si>
    <t>Total Loans Receivable- Collateral Loans</t>
  </si>
  <si>
    <t>TOTAL LOANS RECEIVABLE - COLLATERAL LOANS (NET)</t>
  </si>
  <si>
    <t>Total Loans Receivable - Guaranteed Loans</t>
  </si>
  <si>
    <t>TOTAL LOANS RECEIVABLE - GUARANTEED LOANS (NET)</t>
  </si>
  <si>
    <t>Total Loans Receivable - Chattel Mortgage Loans</t>
  </si>
  <si>
    <t>TOTAL LOANS RECEIVABLE - CHATTEL MORTGAGE LOANS (NET)</t>
  </si>
  <si>
    <t>Promissory Note No.</t>
  </si>
  <si>
    <t>Total Loans Receivable - Notes Receivable</t>
  </si>
  <si>
    <t>TOTAL LOANS RECEIVABLE - NOTES RECEIVABLE (NET)</t>
  </si>
  <si>
    <t>TCT NO.</t>
  </si>
  <si>
    <t>Total Loans Receivable - Housing Loans</t>
  </si>
  <si>
    <t>TOTAL LOANS RECEIVABLE - HOUSING LOANS (NET)</t>
  </si>
  <si>
    <t>Registration</t>
  </si>
  <si>
    <t xml:space="preserve">Official Receipt (OR) No. </t>
  </si>
  <si>
    <t>Car Registration (CR) No.</t>
  </si>
  <si>
    <t>Total Loans Receivable - Car Loans</t>
  </si>
  <si>
    <t>TOTAL LOANS RECEIVABLE - CAR LOANS (NET)</t>
  </si>
  <si>
    <t>Total Loans Receivable - Low Cost Housing</t>
  </si>
  <si>
    <t>TOTAL LOANS RECEIVABLE - LOW COST HOUSING (NET)</t>
  </si>
  <si>
    <r>
      <t xml:space="preserve">Title No., Location and Description of Property 
</t>
    </r>
    <r>
      <rPr>
        <sz val="10"/>
        <rFont val="Arial"/>
        <family val="2"/>
      </rPr>
      <t>(State if mortgage is being foreclosed or have prior liens)</t>
    </r>
  </si>
  <si>
    <t>Terms</t>
  </si>
  <si>
    <t>Date Granted</t>
  </si>
  <si>
    <t>Years to Pay</t>
  </si>
  <si>
    <t>Amount of Principal</t>
  </si>
  <si>
    <t>Annual Rate of Interest</t>
  </si>
  <si>
    <t>Total Loans Receivable - Purchase Money Mortgages</t>
  </si>
  <si>
    <t>TOTAL LOANS RECEIVABLE - PURCHASE MONEY MORTGAGES (NET)</t>
  </si>
  <si>
    <t>Total Loans Receivable - Sales Contract Receivables</t>
  </si>
  <si>
    <t>TOTAL LOANS RECEIVABLE - LOANS RECEIVABLE - SALES CONTRACT RECEIVABLES (NET)</t>
  </si>
  <si>
    <t>Incumbrances, if any
(Pesos)</t>
  </si>
  <si>
    <t>Total Loans Receivable - Unquoted Debt Securities</t>
  </si>
  <si>
    <t>TOTAL LOANS RECEIVABLE - LOANS RECEIVABLE - UNQUOTED DEBT SECURITIES (NET)</t>
  </si>
  <si>
    <t>Total Loans Receivable - Salary Loans</t>
  </si>
  <si>
    <t>TOTAL LOANS RECEIVABLE - SALARY LOANS (NET)</t>
  </si>
  <si>
    <t>Total Loans Receivable - Others</t>
  </si>
  <si>
    <t>TOTAL LOANS RECEIVABLE - OTHERS (NET)</t>
  </si>
  <si>
    <t>Subtotal</t>
  </si>
  <si>
    <t>Total AFS Financial Assets - Debt Securities</t>
  </si>
  <si>
    <t>TOTAL AVAILABLE-FOR-SALE (AFS) FINANCIAL ASSETS - DEBT SECURITIES (NET)</t>
  </si>
  <si>
    <t xml:space="preserve">Notes: </t>
  </si>
  <si>
    <t>Fluctuation Reserve-Securities before deferred Income tax</t>
  </si>
  <si>
    <t xml:space="preserve">Add: Deferred Income Tax on Market Value of  Securities </t>
  </si>
  <si>
    <t>Fluctuation Reserve- Securities after deferred Income tax</t>
  </si>
  <si>
    <t>DESCRIPTION</t>
  </si>
  <si>
    <t>TOTAL AVAILABLE-FOR-SALE (AFS) FINANCIAL ASSETS - EQUITY SECURITIES</t>
  </si>
  <si>
    <t>Date Purchased</t>
  </si>
  <si>
    <t>Total Investment in Mutual Funds</t>
  </si>
  <si>
    <t>Total Invetment in Unit Investment  Trust Funds</t>
  </si>
  <si>
    <t>Total Real Estate Investment  Trust Funds</t>
  </si>
  <si>
    <t>D.1 IMA Accounts</t>
  </si>
  <si>
    <t>D.2 Others</t>
  </si>
  <si>
    <t>Total Other Funds</t>
  </si>
  <si>
    <t>Investment in Subsidiaries</t>
  </si>
  <si>
    <t>Total Investment in Subsidiaries</t>
  </si>
  <si>
    <t>Investment in Associates</t>
  </si>
  <si>
    <t>Total Investment in Associates</t>
  </si>
  <si>
    <t>Investment in Joint Ventures</t>
  </si>
  <si>
    <t>Total Investment in Joint Ventures</t>
  </si>
  <si>
    <t>Title No.</t>
  </si>
  <si>
    <t>Accumulated</t>
  </si>
  <si>
    <t>Revaluation Increment</t>
  </si>
  <si>
    <t>Accumulated Impairment Loss</t>
  </si>
  <si>
    <t>Lot No., Area and Location of Lands,</t>
  </si>
  <si>
    <t xml:space="preserve">How </t>
  </si>
  <si>
    <t>IC Approved</t>
  </si>
  <si>
    <t xml:space="preserve">Name of </t>
  </si>
  <si>
    <t>Actual</t>
  </si>
  <si>
    <t xml:space="preserve">Depreciation </t>
  </si>
  <si>
    <t>Accumulated Depreciation</t>
  </si>
  <si>
    <t>Size and Description of Buildings</t>
  </si>
  <si>
    <t>Vendor</t>
  </si>
  <si>
    <t>Cost</t>
  </si>
  <si>
    <t>on Building</t>
  </si>
  <si>
    <t>Increment</t>
  </si>
  <si>
    <t>(if any)</t>
  </si>
  <si>
    <t>Land</t>
  </si>
  <si>
    <t>Total Land</t>
  </si>
  <si>
    <t>Building and Building Improvements</t>
  </si>
  <si>
    <t>B.1 Building</t>
  </si>
  <si>
    <t>Total Building</t>
  </si>
  <si>
    <t>B.2 Building Improvements</t>
  </si>
  <si>
    <t>Total Building Improvements</t>
  </si>
  <si>
    <t>Total Building and Building Improvements</t>
  </si>
  <si>
    <t>Leasehold Improvements - At Cost</t>
  </si>
  <si>
    <t>Total Leasehold Improvements - At Cost</t>
  </si>
  <si>
    <t>Particulars/ Description</t>
  </si>
  <si>
    <t xml:space="preserve">Acquisition </t>
  </si>
  <si>
    <t>Estimated</t>
  </si>
  <si>
    <t xml:space="preserve">Accumulated </t>
  </si>
  <si>
    <t>of Approval</t>
  </si>
  <si>
    <t>of Purchase</t>
  </si>
  <si>
    <t>Life</t>
  </si>
  <si>
    <t>Depreciation</t>
  </si>
  <si>
    <t>IT Equipment</t>
  </si>
  <si>
    <t>Balance Forwarded, Previous Year</t>
  </si>
  <si>
    <t>Acquisition/ (Disposal)</t>
  </si>
  <si>
    <t>Computer Software &amp; EDP Equipment</t>
  </si>
  <si>
    <t>Total IT Equipment</t>
  </si>
  <si>
    <t>Transportation Equipment</t>
  </si>
  <si>
    <t>Total Transportation Equipment</t>
  </si>
  <si>
    <t>Office Furnitures, Fixtures and Equipment</t>
  </si>
  <si>
    <t>Total Office Furnitures, Fixtures and Equipment</t>
  </si>
  <si>
    <t>Property and Equipment under Finance Lease</t>
  </si>
  <si>
    <t>Lot No., Area and Location of Lands, 
Size and Description of Buildings</t>
  </si>
  <si>
    <t>Name of Vendor</t>
  </si>
  <si>
    <t>Amount of 
Incumbrances,
if any</t>
  </si>
  <si>
    <t>Amount of 
Insurance
on Building</t>
  </si>
  <si>
    <t>Actual
Cost</t>
  </si>
  <si>
    <t>Total Building Improvement</t>
  </si>
  <si>
    <t>Foreclosed Properties</t>
  </si>
  <si>
    <t>Total Foreclosed Properties</t>
  </si>
  <si>
    <t xml:space="preserve">TOTAL INVESTMENT PROPERTY </t>
  </si>
  <si>
    <t>Accumulated Depreciation on Building</t>
  </si>
  <si>
    <t>TOTAL NON-CURRENT ASSET HELD FOR SALE</t>
  </si>
  <si>
    <t>Type of Derivative Contract</t>
  </si>
  <si>
    <t>Fair Value Hedge</t>
  </si>
  <si>
    <t>Total Fair Value Hedge</t>
  </si>
  <si>
    <t>Cash Flow Hedge</t>
  </si>
  <si>
    <t>Total Cash Flow Hedge</t>
  </si>
  <si>
    <t>Hedges of a Net Investment in Foreign Operation</t>
  </si>
  <si>
    <t>Total Hedges of a Net Investment in Foreign Operation</t>
  </si>
  <si>
    <t>Particulars/Payee and Address</t>
  </si>
  <si>
    <t>Nature</t>
  </si>
  <si>
    <t>Deposits</t>
  </si>
  <si>
    <t>Total Deposits</t>
  </si>
  <si>
    <t>Prepayment Previous Year Total</t>
  </si>
  <si>
    <r>
      <t xml:space="preserve">Prepayment Current Year </t>
    </r>
    <r>
      <rPr>
        <b/>
        <i/>
        <sz val="10"/>
        <rFont val="Arial"/>
        <family val="2"/>
      </rPr>
      <t>(Itemized)</t>
    </r>
  </si>
  <si>
    <t>Total Prepayments</t>
  </si>
  <si>
    <t>Itemize</t>
  </si>
  <si>
    <t>Total - Others</t>
  </si>
  <si>
    <t>TOTAL - OTHER ASSETS</t>
  </si>
  <si>
    <t>Total</t>
  </si>
  <si>
    <t>Beginning Balance</t>
  </si>
  <si>
    <t>Ending Balance</t>
  </si>
  <si>
    <t>Classification</t>
  </si>
  <si>
    <t>Certificate Serial No.</t>
  </si>
  <si>
    <t>NAME OF INSURANCE COMPANY</t>
  </si>
  <si>
    <t>AS OF DATE</t>
  </si>
  <si>
    <t>No. of Shares</t>
  </si>
  <si>
    <t>Market Value per Share</t>
  </si>
  <si>
    <t>ORDINARY SALARY LOANS</t>
  </si>
  <si>
    <t>LOANS EXTENDED TO DEPED TEACHERS</t>
  </si>
  <si>
    <t>Sub-total Loans Extended to DepEd Teachers</t>
  </si>
  <si>
    <t>Investment in Infrastructure Projects under PDP</t>
  </si>
  <si>
    <t>Total Investment in Infrastructure Projects under PDP</t>
  </si>
  <si>
    <t>Funds Held for</t>
  </si>
  <si>
    <t>Funds Held by</t>
  </si>
  <si>
    <t>Reserve Funds Held for Unauthorized Reinsurers</t>
  </si>
  <si>
    <t>Reserve Funds Held by Authorized Reinsurers</t>
  </si>
  <si>
    <t>Reserve Funds Held by Unauthorized Reinsurers</t>
  </si>
  <si>
    <t>Reserve Funds Held for Authorized Reinsurers</t>
  </si>
  <si>
    <t xml:space="preserve"> Reinsurance Accounts</t>
  </si>
  <si>
    <t>TOTAL LOANS RECEIVABLE - SALARY LOANS EXTENDED TO DEPED TEACHERS (NET)</t>
  </si>
  <si>
    <t>Net Worth as of Latest Approved Synopsis of the Annual Statements</t>
  </si>
  <si>
    <t>SUMMARY OF RESULTS</t>
  </si>
  <si>
    <t>V.</t>
  </si>
  <si>
    <t>VI.</t>
  </si>
  <si>
    <t>VII.</t>
  </si>
  <si>
    <t>VIII.</t>
  </si>
  <si>
    <t>IX.</t>
  </si>
  <si>
    <t>X.</t>
  </si>
  <si>
    <t>XI.</t>
  </si>
  <si>
    <t>XII.</t>
  </si>
  <si>
    <t>Beginning Balance (Pesos)</t>
  </si>
  <si>
    <t>Ending Balance
(Pesos)</t>
  </si>
  <si>
    <t>Ending Balance (Pesos)</t>
  </si>
  <si>
    <t xml:space="preserve">Beginning </t>
  </si>
  <si>
    <t>Ending</t>
  </si>
  <si>
    <t>As of Period</t>
  </si>
  <si>
    <r>
      <t xml:space="preserve">Description of Securities Held As Collateral 
</t>
    </r>
    <r>
      <rPr>
        <sz val="10"/>
        <rFont val="Arial"/>
        <family val="2"/>
      </rPr>
      <t xml:space="preserve"> (Number of shares of stock, rate of interest, year of maturity of each bond held as collateral)</t>
    </r>
  </si>
  <si>
    <t xml:space="preserve">Beginning Balance </t>
  </si>
  <si>
    <t xml:space="preserve">Beginning Balnce </t>
  </si>
  <si>
    <t>Balance</t>
  </si>
  <si>
    <t xml:space="preserve">TOTAL </t>
  </si>
  <si>
    <t>ACCOUNTS</t>
  </si>
  <si>
    <t>CAPITAL AND RESERVE INVESTMENTS</t>
  </si>
  <si>
    <t>Note: Input Data on Highlighted Cells</t>
  </si>
  <si>
    <t xml:space="preserve"> </t>
  </si>
  <si>
    <t>STATEMENT OF CAPITAL, RESERVES AND SURPLUS INVESTMENTS</t>
  </si>
  <si>
    <t xml:space="preserve">VI. </t>
  </si>
  <si>
    <t>Segregated Fund Assets</t>
  </si>
  <si>
    <t>Segregated Fund Liabilities</t>
  </si>
  <si>
    <t>XIII.</t>
  </si>
  <si>
    <t>A. LIFE INSURANCE</t>
  </si>
  <si>
    <t>Total(Gross)</t>
  </si>
  <si>
    <t>Total(Net)</t>
  </si>
  <si>
    <t xml:space="preserve">B. ANNUITIES (Excluding supplementary contracts with life contingencies) </t>
  </si>
  <si>
    <t xml:space="preserve">C. SUPPLEMENTARY CONTRACTS WITH LIFE CONTINGENCIES </t>
  </si>
  <si>
    <t>Reinsurance Assumed</t>
  </si>
  <si>
    <t>Reinsurance Ceded</t>
  </si>
  <si>
    <t xml:space="preserve">D. ACCIDENT BENEFITS </t>
  </si>
  <si>
    <t xml:space="preserve">E.DISABILITY-ACTIVE LIVES  </t>
  </si>
  <si>
    <t xml:space="preserve">F.DISABILITY DISABLED LIVES </t>
  </si>
  <si>
    <t xml:space="preserve">G. MISCELLANEOUS RESERVES </t>
  </si>
  <si>
    <t>AGGREGATE RESERVE FOR LIFE POLICIES AND CONTRACTS</t>
  </si>
  <si>
    <t>TOTALS</t>
  </si>
  <si>
    <t>I N D I V I D U A L   P O L I C I E S</t>
  </si>
  <si>
    <t>Group Accident and Health</t>
  </si>
  <si>
    <t>Accident only</t>
  </si>
  <si>
    <t>Accident and Health</t>
  </si>
  <si>
    <t>Non-cancellable Accident and Health</t>
  </si>
  <si>
    <t>Hospital and medical expenses</t>
  </si>
  <si>
    <t>All others</t>
  </si>
  <si>
    <t>#</t>
  </si>
  <si>
    <t xml:space="preserve">Description </t>
  </si>
  <si>
    <t>Reinsurance assumed</t>
  </si>
  <si>
    <t>Reinsurance ceded</t>
  </si>
  <si>
    <t>SUPPLEMENTARY CONTRACTS WITHOUT LIFE CONTINGENCIES</t>
  </si>
  <si>
    <t>Valuation Rate</t>
  </si>
  <si>
    <t>Present value of Amounts Not Yet Due</t>
  </si>
  <si>
    <t>Amounts Left on Deposit</t>
  </si>
  <si>
    <t>Totals</t>
  </si>
  <si>
    <t>Dividend Accumulations</t>
  </si>
  <si>
    <t>Sub-total microinsurance only</t>
  </si>
  <si>
    <t>Sub-total Migrant Insuranc only</t>
  </si>
  <si>
    <t>TOTAL (net)</t>
  </si>
  <si>
    <t>Micro insurance (note 1)</t>
  </si>
  <si>
    <t>Migrant Workers (note 1)</t>
  </si>
  <si>
    <t xml:space="preserve">AGGREGATE RESERVE FOR ACCIDENT AND HEALTH POLICES </t>
  </si>
  <si>
    <t xml:space="preserve">RESERVE FOR SUPPLEMENTARY CONTRACTS WITHOUT LIFE CONTINGENCIES AND POLICYHOLDERS' DIVIDENDS ACCUMULATIONS/DIVIDENDS HELD ON DEPOSIT </t>
  </si>
  <si>
    <t xml:space="preserve">Microinsurance </t>
  </si>
  <si>
    <t xml:space="preserve">Migrant Workers </t>
  </si>
  <si>
    <t xml:space="preserve">Contract Rates </t>
  </si>
  <si>
    <t>Due and unpaid</t>
  </si>
  <si>
    <t xml:space="preserve">   2.1. Outstanding Claims Reserve</t>
  </si>
  <si>
    <t xml:space="preserve">   2.2. Claims Resisted</t>
  </si>
  <si>
    <t>Claims in course of settlement (CICS) (note 2)</t>
  </si>
  <si>
    <t>Incurred but unreported (IBNR) (less reinsurance) (note 2)</t>
  </si>
  <si>
    <t>Beginning</t>
  </si>
  <si>
    <t xml:space="preserve">Net liability </t>
  </si>
  <si>
    <t>Aggregate Reserve for Life Policies and Contracts</t>
  </si>
  <si>
    <t>Aggregate Reserve for Accident and Health Policies</t>
  </si>
  <si>
    <t>POLICY AND CONTRACT CLAIMS PAYABLE</t>
  </si>
  <si>
    <t>Policy and Contract Claims Payable</t>
  </si>
  <si>
    <t>Reserve for Supplementary Contracts without Life Contingencies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</si>
</sst>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(* #,##0.00_);_(* \(#,##0.00\);_(* &quot;-&quot;??_);_(@_)"/>
    <numFmt numFmtId="164" formatCode="_-&quot;₱&quot;* #,##0.00_-;\-&quot;₱&quot;* #,##0.00_-;_-&quot;₱&quot;* &quot;-&quot;??_-;_-@_-"/>
    <numFmt numFmtId="165" formatCode="_-* #,##0.00_-;\-* #,##0.00_-;_-* &quot;-&quot;??_-;_-@_-"/>
    <numFmt numFmtId="166" formatCode="_(* #,##0_);_(* \(#,##0\);_(* \-??_);_(@_)"/>
    <numFmt numFmtId="167" formatCode="[$-409]d\-mmm\-yy;@"/>
    <numFmt numFmtId="168" formatCode="_(* #,##0_);_(* \(#,##0\);_(* &quot;-&quot;??_);_(@_)"/>
    <numFmt numFmtId="169" formatCode="0_);\(0\)"/>
    <numFmt numFmtId="170" formatCode="mm/dd/yy"/>
    <numFmt numFmtId="171" formatCode="General_)"/>
    <numFmt numFmtId="172" formatCode="_(* #,##0.0000_);_(* \(#,##0.0000\);_(* &quot;-&quot;??_);_(@_)"/>
    <numFmt numFmtId="173" formatCode="_(* #,##0.00_);_(* \(#,##0.00\);_(* \-??_);_(@_)"/>
    <numFmt numFmtId="174" formatCode="mm/dd/yy;@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u/>
      <sz val="12"/>
      <name val="Arial"/>
      <family val="2"/>
    </font>
    <font>
      <b/>
      <u/>
      <sz val="10"/>
      <name val="Arial"/>
      <family val="2"/>
    </font>
    <font>
      <sz val="12"/>
      <color rgb="FFFF0000"/>
      <name val="Arial"/>
      <family val="2"/>
    </font>
    <font>
      <sz val="12"/>
      <color theme="1"/>
      <name val="Arial"/>
      <family val="2"/>
    </font>
    <font>
      <sz val="10"/>
      <color theme="1"/>
      <name val="Tahoma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2"/>
      <color theme="1"/>
      <name val="Arial"/>
      <family val="2"/>
    </font>
    <font>
      <b/>
      <i/>
      <sz val="8"/>
      <color theme="1"/>
      <name val="Arial"/>
      <family val="2"/>
    </font>
    <font>
      <b/>
      <sz val="10"/>
      <name val="Times New Roman"/>
      <family val="1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sz val="11"/>
      <color rgb="FFC00000"/>
      <name val="Arial"/>
      <family val="2"/>
    </font>
    <font>
      <sz val="13"/>
      <color theme="1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b/>
      <u val="doubleAccounting"/>
      <sz val="10"/>
      <color theme="1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u val="doubleAccounting"/>
      <sz val="9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/>
      <bottom/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0" tint="-0.24994659260841701"/>
      </right>
      <top style="medium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1"/>
      </right>
      <top/>
      <bottom style="thin">
        <color theme="0" tint="-0.24994659260841701"/>
      </bottom>
      <diagonal/>
    </border>
    <border>
      <left style="medium">
        <color theme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1"/>
      </bottom>
      <diagonal/>
    </border>
    <border>
      <left style="thin">
        <color theme="0" tint="-0.24994659260841701"/>
      </left>
      <right style="medium">
        <color theme="1"/>
      </right>
      <top style="thin">
        <color theme="0" tint="-0.24994659260841701"/>
      </top>
      <bottom style="thin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/>
      </top>
      <bottom style="thin">
        <color theme="1"/>
      </bottom>
      <diagonal/>
    </border>
    <border>
      <left style="thin">
        <color theme="0" tint="-0.2499465926084170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1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1"/>
      </top>
      <bottom style="medium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1"/>
      </left>
      <right style="thin">
        <color theme="0" tint="-0.24994659260841701"/>
      </right>
      <top style="thin">
        <color theme="0" tint="-0.24994659260841701"/>
      </top>
      <bottom style="medium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1"/>
      </bottom>
      <diagonal/>
    </border>
    <border>
      <left style="thin">
        <color theme="0" tint="-0.24994659260841701"/>
      </left>
      <right style="medium">
        <color theme="1"/>
      </right>
      <top style="thin">
        <color theme="0" tint="-0.2499465926084170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thin">
        <color theme="0" tint="-0.24994659260841701"/>
      </right>
      <top style="medium">
        <color theme="1"/>
      </top>
      <bottom style="medium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1"/>
      </top>
      <bottom style="double">
        <color theme="1"/>
      </bottom>
      <diagonal/>
    </border>
    <border>
      <left style="thin">
        <color theme="0" tint="-0.2499465926084170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24994659260841701"/>
      </left>
      <right style="medium">
        <color theme="1"/>
      </right>
      <top style="medium">
        <color theme="1"/>
      </top>
      <bottom style="thin">
        <color theme="0" tint="-0.24994659260841701"/>
      </bottom>
      <diagonal/>
    </border>
    <border>
      <left style="medium">
        <color theme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/>
      </top>
      <bottom/>
      <diagonal/>
    </border>
    <border>
      <left style="thin">
        <color theme="0" tint="-0.24994659260841701"/>
      </left>
      <right style="medium">
        <color theme="1"/>
      </right>
      <top style="thin">
        <color theme="1"/>
      </top>
      <bottom style="thin">
        <color indexed="64"/>
      </bottom>
      <diagonal/>
    </border>
    <border>
      <left style="thin">
        <color theme="0" tint="-0.24994659260841701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1"/>
      </right>
      <top style="thin">
        <color theme="0" tint="-0.2499465926084170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1"/>
      </bottom>
      <diagonal/>
    </border>
    <border>
      <left/>
      <right style="thin">
        <color theme="0" tint="-0.24994659260841701"/>
      </right>
      <top/>
      <bottom/>
      <diagonal/>
    </border>
    <border>
      <left style="medium">
        <color theme="1"/>
      </left>
      <right style="thin">
        <color theme="0" tint="-0.24994659260841701"/>
      </right>
      <top style="medium">
        <color theme="1"/>
      </top>
      <bottom style="medium">
        <color theme="1"/>
      </bottom>
      <diagonal/>
    </border>
    <border>
      <left style="thin">
        <color theme="0" tint="-0.24994659260841701"/>
      </left>
      <right style="medium">
        <color theme="1"/>
      </right>
      <top style="medium">
        <color theme="1"/>
      </top>
      <bottom style="double">
        <color theme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0" tint="-0.24994659260841701"/>
      </left>
      <right style="medium">
        <color theme="1"/>
      </right>
      <top style="thin">
        <color theme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0" tint="-0.2499465926084170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0" tint="-0.24994659260841701"/>
      </left>
      <right style="medium">
        <color theme="1"/>
      </right>
      <top/>
      <bottom style="thin">
        <color theme="1"/>
      </bottom>
      <diagonal/>
    </border>
    <border>
      <left style="thin">
        <color theme="0" tint="-0.24994659260841701"/>
      </left>
      <right/>
      <top style="medium">
        <color theme="1"/>
      </top>
      <bottom style="double">
        <color theme="1"/>
      </bottom>
      <diagonal/>
    </border>
    <border>
      <left/>
      <right style="thin">
        <color theme="0" tint="-0.24994659260841701"/>
      </right>
      <top style="medium">
        <color theme="1"/>
      </top>
      <bottom style="double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 style="thin">
        <color theme="0" tint="-0.24994659260841701"/>
      </right>
      <top style="medium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/>
      </top>
      <bottom style="medium">
        <color theme="1"/>
      </bottom>
      <diagonal/>
    </border>
    <border>
      <left/>
      <right/>
      <top style="medium">
        <color theme="1"/>
      </top>
      <bottom style="double">
        <color theme="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/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/>
      <top/>
      <bottom style="thin">
        <color indexed="8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1"/>
      </top>
      <bottom style="thin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1"/>
      </top>
      <bottom style="medium">
        <color indexed="64"/>
      </bottom>
      <diagonal/>
    </border>
    <border>
      <left style="thin">
        <color theme="0" tint="-0.2499465926084170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theme="0" tint="-0.2499465926084170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24994659260841701"/>
      </left>
      <right style="medium">
        <color theme="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1"/>
      </bottom>
      <diagonal/>
    </border>
    <border>
      <left style="thin">
        <color theme="0" tint="-0.24994659260841701"/>
      </left>
      <right/>
      <top style="thin">
        <color theme="1"/>
      </top>
      <bottom style="thin">
        <color theme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theme="1"/>
      </bottom>
      <diagonal/>
    </border>
    <border>
      <left style="thin">
        <color theme="0" tint="-0.24994659260841701"/>
      </left>
      <right/>
      <top style="medium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/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/>
      <right style="medium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theme="1"/>
      </top>
      <bottom style="thin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double">
        <color theme="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9" fillId="0" borderId="0"/>
    <xf numFmtId="43" fontId="1" fillId="0" borderId="0" applyFont="0" applyFill="0" applyBorder="0" applyAlignment="0" applyProtection="0"/>
  </cellStyleXfs>
  <cellXfs count="122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10" fontId="5" fillId="0" borderId="0" xfId="0" applyNumberFormat="1" applyFont="1"/>
    <xf numFmtId="0" fontId="6" fillId="0" borderId="0" xfId="0" applyFont="1"/>
    <xf numFmtId="0" fontId="6" fillId="0" borderId="3" xfId="0" applyFont="1" applyBorder="1" applyAlignment="1">
      <alignment horizontal="center"/>
    </xf>
    <xf numFmtId="0" fontId="7" fillId="0" borderId="0" xfId="0" applyFont="1"/>
    <xf numFmtId="0" fontId="5" fillId="0" borderId="1" xfId="0" applyFont="1" applyBorder="1"/>
    <xf numFmtId="0" fontId="6" fillId="0" borderId="1" xfId="0" applyFont="1" applyBorder="1"/>
    <xf numFmtId="0" fontId="6" fillId="0" borderId="2" xfId="0" applyFont="1" applyBorder="1"/>
    <xf numFmtId="43" fontId="5" fillId="0" borderId="0" xfId="1" applyFont="1"/>
    <xf numFmtId="43" fontId="5" fillId="0" borderId="1" xfId="1" applyFont="1" applyBorder="1"/>
    <xf numFmtId="43" fontId="6" fillId="0" borderId="1" xfId="1" applyFont="1" applyBorder="1"/>
    <xf numFmtId="43" fontId="6" fillId="0" borderId="0" xfId="1" applyFont="1"/>
    <xf numFmtId="43" fontId="6" fillId="0" borderId="2" xfId="1" applyFont="1" applyBorder="1"/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/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9" fillId="0" borderId="14" xfId="0" applyFont="1" applyBorder="1" applyAlignment="1">
      <alignment horizontal="left"/>
    </xf>
    <xf numFmtId="0" fontId="4" fillId="0" borderId="0" xfId="0" applyFont="1" applyAlignment="1">
      <alignment vertical="center" wrapText="1"/>
    </xf>
    <xf numFmtId="0" fontId="11" fillId="0" borderId="32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1" fillId="0" borderId="0" xfId="0" applyFont="1"/>
    <xf numFmtId="0" fontId="11" fillId="0" borderId="35" xfId="0" applyFont="1" applyBorder="1"/>
    <xf numFmtId="43" fontId="11" fillId="0" borderId="36" xfId="1" applyFont="1" applyBorder="1"/>
    <xf numFmtId="0" fontId="11" fillId="0" borderId="36" xfId="0" applyFont="1" applyBorder="1"/>
    <xf numFmtId="0" fontId="11" fillId="0" borderId="37" xfId="0" applyFont="1" applyBorder="1"/>
    <xf numFmtId="0" fontId="4" fillId="0" borderId="38" xfId="0" quotePrefix="1" applyFont="1" applyBorder="1" applyAlignment="1">
      <alignment horizontal="center"/>
    </xf>
    <xf numFmtId="0" fontId="11" fillId="0" borderId="39" xfId="0" applyFont="1" applyBorder="1" applyAlignment="1">
      <alignment horizontal="left"/>
    </xf>
    <xf numFmtId="0" fontId="4" fillId="0" borderId="39" xfId="0" applyFont="1" applyBorder="1"/>
    <xf numFmtId="0" fontId="11" fillId="0" borderId="39" xfId="0" applyFont="1" applyBorder="1"/>
    <xf numFmtId="43" fontId="11" fillId="0" borderId="39" xfId="1" applyFont="1" applyBorder="1"/>
    <xf numFmtId="0" fontId="11" fillId="0" borderId="40" xfId="0" applyFont="1" applyBorder="1"/>
    <xf numFmtId="0" fontId="4" fillId="0" borderId="38" xfId="0" applyFont="1" applyBorder="1" applyAlignment="1">
      <alignment horizontal="center"/>
    </xf>
    <xf numFmtId="43" fontId="11" fillId="0" borderId="41" xfId="1" applyFont="1" applyBorder="1"/>
    <xf numFmtId="166" fontId="11" fillId="0" borderId="41" xfId="1" applyNumberFormat="1" applyFont="1" applyBorder="1"/>
    <xf numFmtId="0" fontId="11" fillId="0" borderId="42" xfId="0" applyFont="1" applyBorder="1"/>
    <xf numFmtId="166" fontId="11" fillId="0" borderId="0" xfId="1" applyNumberFormat="1" applyFont="1"/>
    <xf numFmtId="43" fontId="11" fillId="0" borderId="43" xfId="1" applyFont="1" applyBorder="1"/>
    <xf numFmtId="166" fontId="11" fillId="0" borderId="43" xfId="1" applyNumberFormat="1" applyFont="1" applyBorder="1"/>
    <xf numFmtId="166" fontId="11" fillId="0" borderId="44" xfId="1" applyNumberFormat="1" applyFont="1" applyBorder="1"/>
    <xf numFmtId="0" fontId="11" fillId="0" borderId="44" xfId="0" applyFont="1" applyBorder="1"/>
    <xf numFmtId="43" fontId="11" fillId="0" borderId="45" xfId="1" applyFont="1" applyBorder="1"/>
    <xf numFmtId="0" fontId="11" fillId="0" borderId="47" xfId="0" applyFont="1" applyBorder="1"/>
    <xf numFmtId="0" fontId="4" fillId="0" borderId="36" xfId="0" applyFont="1" applyBorder="1" applyAlignment="1">
      <alignment horizontal="left"/>
    </xf>
    <xf numFmtId="0" fontId="4" fillId="0" borderId="39" xfId="0" applyFont="1" applyBorder="1" applyAlignment="1">
      <alignment horizontal="left"/>
    </xf>
    <xf numFmtId="43" fontId="4" fillId="0" borderId="48" xfId="1" applyFont="1" applyBorder="1"/>
    <xf numFmtId="166" fontId="4" fillId="0" borderId="39" xfId="1" applyNumberFormat="1" applyFont="1" applyBorder="1"/>
    <xf numFmtId="166" fontId="4" fillId="0" borderId="40" xfId="1" applyNumberFormat="1" applyFont="1" applyBorder="1"/>
    <xf numFmtId="166" fontId="4" fillId="0" borderId="0" xfId="1" applyNumberFormat="1" applyFont="1"/>
    <xf numFmtId="166" fontId="11" fillId="0" borderId="36" xfId="1" applyNumberFormat="1" applyFont="1" applyBorder="1"/>
    <xf numFmtId="166" fontId="11" fillId="0" borderId="37" xfId="1" applyNumberFormat="1" applyFont="1" applyBorder="1"/>
    <xf numFmtId="166" fontId="11" fillId="0" borderId="39" xfId="1" applyNumberFormat="1" applyFont="1" applyBorder="1"/>
    <xf numFmtId="166" fontId="11" fillId="0" borderId="40" xfId="1" applyNumberFormat="1" applyFont="1" applyBorder="1"/>
    <xf numFmtId="0" fontId="11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166" fontId="11" fillId="0" borderId="42" xfId="1" applyNumberFormat="1" applyFont="1" applyBorder="1"/>
    <xf numFmtId="0" fontId="4" fillId="0" borderId="50" xfId="0" applyFont="1" applyBorder="1" applyAlignment="1">
      <alignment horizontal="center"/>
    </xf>
    <xf numFmtId="0" fontId="11" fillId="0" borderId="51" xfId="0" applyFont="1" applyBorder="1" applyAlignment="1">
      <alignment horizontal="left"/>
    </xf>
    <xf numFmtId="0" fontId="4" fillId="0" borderId="51" xfId="0" applyFont="1" applyBorder="1"/>
    <xf numFmtId="0" fontId="4" fillId="0" borderId="51" xfId="0" applyFont="1" applyBorder="1" applyAlignment="1">
      <alignment horizontal="left"/>
    </xf>
    <xf numFmtId="166" fontId="4" fillId="0" borderId="36" xfId="1" applyNumberFormat="1" applyFont="1" applyBorder="1"/>
    <xf numFmtId="166" fontId="4" fillId="0" borderId="37" xfId="1" applyNumberFormat="1" applyFont="1" applyBorder="1"/>
    <xf numFmtId="0" fontId="11" fillId="0" borderId="52" xfId="0" applyFont="1" applyBorder="1" applyAlignment="1">
      <alignment horizontal="center"/>
    </xf>
    <xf numFmtId="0" fontId="11" fillId="0" borderId="53" xfId="0" applyFont="1" applyBorder="1" applyAlignment="1">
      <alignment horizontal="left"/>
    </xf>
    <xf numFmtId="0" fontId="11" fillId="0" borderId="53" xfId="0" applyFont="1" applyBorder="1"/>
    <xf numFmtId="43" fontId="11" fillId="0" borderId="53" xfId="1" applyFont="1" applyBorder="1"/>
    <xf numFmtId="166" fontId="11" fillId="0" borderId="53" xfId="1" applyNumberFormat="1" applyFont="1" applyBorder="1"/>
    <xf numFmtId="166" fontId="11" fillId="0" borderId="54" xfId="1" applyNumberFormat="1" applyFont="1" applyBorder="1"/>
    <xf numFmtId="0" fontId="11" fillId="0" borderId="12" xfId="0" applyFont="1" applyBorder="1" applyAlignment="1">
      <alignment horizontal="center"/>
    </xf>
    <xf numFmtId="0" fontId="11" fillId="0" borderId="12" xfId="0" applyFont="1" applyBorder="1" applyAlignment="1">
      <alignment horizontal="left"/>
    </xf>
    <xf numFmtId="0" fontId="11" fillId="0" borderId="12" xfId="0" applyFont="1" applyBorder="1"/>
    <xf numFmtId="43" fontId="11" fillId="0" borderId="12" xfId="1" applyFont="1" applyBorder="1"/>
    <xf numFmtId="166" fontId="11" fillId="0" borderId="12" xfId="1" applyNumberFormat="1" applyFont="1" applyBorder="1"/>
    <xf numFmtId="0" fontId="11" fillId="0" borderId="13" xfId="0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0" borderId="13" xfId="0" applyFont="1" applyBorder="1"/>
    <xf numFmtId="0" fontId="12" fillId="0" borderId="13" xfId="0" applyFont="1" applyBorder="1"/>
    <xf numFmtId="43" fontId="11" fillId="0" borderId="13" xfId="1" applyFont="1" applyBorder="1"/>
    <xf numFmtId="166" fontId="11" fillId="0" borderId="13" xfId="1" applyNumberFormat="1" applyFont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43" fontId="11" fillId="0" borderId="0" xfId="1" applyFont="1"/>
    <xf numFmtId="0" fontId="9" fillId="0" borderId="12" xfId="0" applyFont="1" applyBorder="1"/>
    <xf numFmtId="43" fontId="9" fillId="0" borderId="12" xfId="1" applyFont="1" applyBorder="1"/>
    <xf numFmtId="0" fontId="9" fillId="0" borderId="0" xfId="0" applyFont="1"/>
    <xf numFmtId="0" fontId="8" fillId="0" borderId="0" xfId="0" applyFont="1" applyAlignment="1">
      <alignment horizontal="center"/>
    </xf>
    <xf numFmtId="0" fontId="9" fillId="0" borderId="14" xfId="0" applyFont="1" applyBorder="1"/>
    <xf numFmtId="43" fontId="9" fillId="0" borderId="14" xfId="1" applyFont="1" applyBorder="1"/>
    <xf numFmtId="0" fontId="4" fillId="0" borderId="0" xfId="0" applyFont="1" applyAlignment="1">
      <alignment vertical="center"/>
    </xf>
    <xf numFmtId="0" fontId="4" fillId="0" borderId="61" xfId="0" applyFont="1" applyBorder="1" applyAlignment="1">
      <alignment horizontal="center" vertical="center"/>
    </xf>
    <xf numFmtId="43" fontId="4" fillId="0" borderId="29" xfId="1" applyFont="1" applyBorder="1" applyAlignment="1">
      <alignment horizontal="center" vertical="center"/>
    </xf>
    <xf numFmtId="0" fontId="11" fillId="0" borderId="32" xfId="0" quotePrefix="1" applyFont="1" applyBorder="1" applyAlignment="1">
      <alignment horizontal="center"/>
    </xf>
    <xf numFmtId="0" fontId="11" fillId="0" borderId="33" xfId="0" quotePrefix="1" applyFont="1" applyBorder="1" applyAlignment="1">
      <alignment horizontal="center"/>
    </xf>
    <xf numFmtId="0" fontId="11" fillId="0" borderId="62" xfId="0" applyFont="1" applyBorder="1"/>
    <xf numFmtId="0" fontId="11" fillId="0" borderId="63" xfId="0" quotePrefix="1" applyFont="1" applyBorder="1"/>
    <xf numFmtId="0" fontId="4" fillId="0" borderId="13" xfId="0" applyFont="1" applyBorder="1"/>
    <xf numFmtId="0" fontId="11" fillId="0" borderId="63" xfId="0" applyFont="1" applyBorder="1"/>
    <xf numFmtId="0" fontId="11" fillId="0" borderId="41" xfId="0" applyFont="1" applyBorder="1"/>
    <xf numFmtId="0" fontId="11" fillId="0" borderId="43" xfId="0" applyFont="1" applyBorder="1"/>
    <xf numFmtId="0" fontId="11" fillId="0" borderId="64" xfId="0" applyFont="1" applyBorder="1"/>
    <xf numFmtId="43" fontId="11" fillId="0" borderId="65" xfId="1" applyFont="1" applyBorder="1"/>
    <xf numFmtId="0" fontId="11" fillId="0" borderId="66" xfId="0" applyFont="1" applyBorder="1"/>
    <xf numFmtId="0" fontId="13" fillId="0" borderId="63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4" fillId="0" borderId="36" xfId="0" applyFont="1" applyBorder="1"/>
    <xf numFmtId="0" fontId="4" fillId="0" borderId="37" xfId="0" applyFont="1" applyBorder="1"/>
    <xf numFmtId="0" fontId="13" fillId="0" borderId="39" xfId="0" applyFont="1" applyBorder="1" applyAlignment="1">
      <alignment horizontal="left"/>
    </xf>
    <xf numFmtId="0" fontId="11" fillId="0" borderId="68" xfId="0" applyFont="1" applyBorder="1"/>
    <xf numFmtId="0" fontId="11" fillId="0" borderId="14" xfId="0" applyFont="1" applyBorder="1"/>
    <xf numFmtId="0" fontId="11" fillId="0" borderId="51" xfId="0" applyFont="1" applyBorder="1"/>
    <xf numFmtId="43" fontId="11" fillId="0" borderId="51" xfId="1" applyFont="1" applyBorder="1"/>
    <xf numFmtId="0" fontId="11" fillId="0" borderId="69" xfId="0" applyFont="1" applyBorder="1"/>
    <xf numFmtId="167" fontId="11" fillId="0" borderId="12" xfId="0" applyNumberFormat="1" applyFont="1" applyBorder="1"/>
    <xf numFmtId="0" fontId="4" fillId="0" borderId="0" xfId="0" applyFont="1" applyAlignment="1">
      <alignment horizontal="right" textRotation="180"/>
    </xf>
    <xf numFmtId="167" fontId="11" fillId="0" borderId="0" xfId="0" applyNumberFormat="1" applyFont="1"/>
    <xf numFmtId="0" fontId="9" fillId="0" borderId="13" xfId="0" applyFont="1" applyBorder="1"/>
    <xf numFmtId="0" fontId="4" fillId="0" borderId="0" xfId="0" applyFont="1" applyAlignment="1">
      <alignment horizontal="center" vertical="center"/>
    </xf>
    <xf numFmtId="0" fontId="11" fillId="0" borderId="75" xfId="0" applyFont="1" applyBorder="1"/>
    <xf numFmtId="0" fontId="11" fillId="0" borderId="76" xfId="0" applyFont="1" applyBorder="1" applyAlignment="1">
      <alignment horizontal="left"/>
    </xf>
    <xf numFmtId="43" fontId="11" fillId="0" borderId="37" xfId="1" applyFont="1" applyBorder="1"/>
    <xf numFmtId="0" fontId="4" fillId="0" borderId="38" xfId="0" applyFont="1" applyBorder="1"/>
    <xf numFmtId="0" fontId="11" fillId="0" borderId="77" xfId="0" applyFont="1" applyBorder="1" applyAlignment="1">
      <alignment horizontal="left"/>
    </xf>
    <xf numFmtId="43" fontId="11" fillId="0" borderId="40" xfId="1" applyFont="1" applyBorder="1"/>
    <xf numFmtId="0" fontId="4" fillId="0" borderId="77" xfId="0" applyFont="1" applyBorder="1" applyAlignment="1">
      <alignment horizontal="left"/>
    </xf>
    <xf numFmtId="43" fontId="4" fillId="0" borderId="39" xfId="1" applyFont="1" applyBorder="1"/>
    <xf numFmtId="0" fontId="11" fillId="0" borderId="38" xfId="0" applyFont="1" applyBorder="1"/>
    <xf numFmtId="43" fontId="11" fillId="0" borderId="41" xfId="1" applyFont="1" applyBorder="1" applyAlignment="1">
      <alignment horizontal="center"/>
    </xf>
    <xf numFmtId="43" fontId="11" fillId="0" borderId="42" xfId="1" applyFont="1" applyBorder="1"/>
    <xf numFmtId="43" fontId="11" fillId="0" borderId="43" xfId="1" applyFont="1" applyBorder="1" applyAlignment="1">
      <alignment horizontal="center"/>
    </xf>
    <xf numFmtId="43" fontId="11" fillId="0" borderId="45" xfId="1" applyFont="1" applyBorder="1" applyAlignment="1">
      <alignment horizontal="center"/>
    </xf>
    <xf numFmtId="43" fontId="11" fillId="0" borderId="69" xfId="1" applyFont="1" applyBorder="1"/>
    <xf numFmtId="43" fontId="4" fillId="0" borderId="59" xfId="1" applyFont="1" applyBorder="1"/>
    <xf numFmtId="0" fontId="11" fillId="0" borderId="79" xfId="0" applyFont="1" applyBorder="1"/>
    <xf numFmtId="43" fontId="4" fillId="0" borderId="13" xfId="1" applyFont="1" applyBorder="1"/>
    <xf numFmtId="0" fontId="2" fillId="0" borderId="13" xfId="0" applyFont="1" applyBorder="1"/>
    <xf numFmtId="0" fontId="3" fillId="0" borderId="0" xfId="0" applyFont="1" applyAlignment="1">
      <alignment horizontal="center" vertical="center" wrapText="1"/>
    </xf>
    <xf numFmtId="0" fontId="11" fillId="0" borderId="34" xfId="0" applyFont="1" applyBorder="1" applyAlignment="1">
      <alignment vertical="center" wrapText="1"/>
    </xf>
    <xf numFmtId="0" fontId="11" fillId="0" borderId="35" xfId="0" applyFont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4" fillId="0" borderId="38" xfId="0" quotePrefix="1" applyFont="1" applyBorder="1" applyAlignment="1">
      <alignment vertical="center" wrapText="1"/>
    </xf>
    <xf numFmtId="0" fontId="4" fillId="0" borderId="39" xfId="0" applyFont="1" applyBorder="1" applyAlignment="1">
      <alignment vertical="center"/>
    </xf>
    <xf numFmtId="166" fontId="4" fillId="0" borderId="39" xfId="1" applyNumberFormat="1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11" fillId="0" borderId="38" xfId="0" applyFont="1" applyBorder="1" applyAlignment="1">
      <alignment vertical="center" wrapText="1"/>
    </xf>
    <xf numFmtId="0" fontId="11" fillId="0" borderId="39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168" fontId="11" fillId="0" borderId="41" xfId="1" applyNumberFormat="1" applyFont="1" applyBorder="1"/>
    <xf numFmtId="166" fontId="11" fillId="0" borderId="41" xfId="0" applyNumberFormat="1" applyFont="1" applyBorder="1"/>
    <xf numFmtId="0" fontId="4" fillId="0" borderId="41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168" fontId="11" fillId="0" borderId="43" xfId="1" applyNumberFormat="1" applyFont="1" applyBorder="1"/>
    <xf numFmtId="166" fontId="11" fillId="0" borderId="43" xfId="0" applyNumberFormat="1" applyFont="1" applyBorder="1"/>
    <xf numFmtId="0" fontId="4" fillId="0" borderId="43" xfId="0" applyFont="1" applyBorder="1" applyAlignment="1">
      <alignment horizontal="center"/>
    </xf>
    <xf numFmtId="0" fontId="11" fillId="0" borderId="65" xfId="0" applyFont="1" applyBorder="1"/>
    <xf numFmtId="0" fontId="11" fillId="0" borderId="65" xfId="0" applyFont="1" applyBorder="1" applyAlignment="1">
      <alignment horizontal="center"/>
    </xf>
    <xf numFmtId="168" fontId="11" fillId="0" borderId="65" xfId="1" applyNumberFormat="1" applyFont="1" applyBorder="1"/>
    <xf numFmtId="166" fontId="11" fillId="0" borderId="65" xfId="1" applyNumberFormat="1" applyFont="1" applyBorder="1"/>
    <xf numFmtId="0" fontId="11" fillId="0" borderId="86" xfId="0" applyFont="1" applyBorder="1"/>
    <xf numFmtId="0" fontId="4" fillId="0" borderId="38" xfId="0" applyFont="1" applyBorder="1" applyAlignment="1">
      <alignment horizontal="left" vertical="center" wrapText="1"/>
    </xf>
    <xf numFmtId="0" fontId="4" fillId="0" borderId="48" xfId="0" applyFont="1" applyBorder="1" applyAlignment="1">
      <alignment horizontal="left"/>
    </xf>
    <xf numFmtId="0" fontId="4" fillId="0" borderId="59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1" fillId="0" borderId="36" xfId="0" applyFont="1" applyBorder="1" applyAlignment="1">
      <alignment horizontal="center"/>
    </xf>
    <xf numFmtId="168" fontId="11" fillId="0" borderId="36" xfId="1" applyNumberFormat="1" applyFont="1" applyBorder="1"/>
    <xf numFmtId="168" fontId="11" fillId="0" borderId="39" xfId="1" applyNumberFormat="1" applyFont="1" applyBorder="1"/>
    <xf numFmtId="166" fontId="11" fillId="0" borderId="39" xfId="0" applyNumberFormat="1" applyFont="1" applyBorder="1"/>
    <xf numFmtId="0" fontId="4" fillId="0" borderId="40" xfId="0" applyFont="1" applyBorder="1"/>
    <xf numFmtId="168" fontId="4" fillId="0" borderId="39" xfId="1" applyNumberFormat="1" applyFont="1" applyBorder="1"/>
    <xf numFmtId="166" fontId="4" fillId="0" borderId="39" xfId="0" applyNumberFormat="1" applyFont="1" applyBorder="1"/>
    <xf numFmtId="0" fontId="11" fillId="0" borderId="52" xfId="0" applyFont="1" applyBorder="1" applyAlignment="1">
      <alignment vertical="center" wrapText="1"/>
    </xf>
    <xf numFmtId="0" fontId="4" fillId="0" borderId="53" xfId="0" applyFont="1" applyBorder="1" applyAlignment="1">
      <alignment horizontal="left"/>
    </xf>
    <xf numFmtId="0" fontId="4" fillId="0" borderId="87" xfId="0" applyFont="1" applyBorder="1"/>
    <xf numFmtId="0" fontId="11" fillId="0" borderId="12" xfId="0" applyFont="1" applyBorder="1" applyAlignment="1">
      <alignment vertical="center" wrapText="1"/>
    </xf>
    <xf numFmtId="0" fontId="4" fillId="0" borderId="12" xfId="0" applyFont="1" applyBorder="1"/>
    <xf numFmtId="166" fontId="4" fillId="0" borderId="12" xfId="1" applyNumberFormat="1" applyFont="1" applyBorder="1"/>
    <xf numFmtId="168" fontId="11" fillId="0" borderId="13" xfId="1" applyNumberFormat="1" applyFont="1" applyBorder="1"/>
    <xf numFmtId="166" fontId="4" fillId="0" borderId="13" xfId="0" applyNumberFormat="1" applyFont="1" applyBorder="1"/>
    <xf numFmtId="168" fontId="11" fillId="0" borderId="0" xfId="1" applyNumberFormat="1" applyFont="1"/>
    <xf numFmtId="0" fontId="4" fillId="0" borderId="0" xfId="0" applyFont="1" applyAlignment="1">
      <alignment textRotation="180"/>
    </xf>
    <xf numFmtId="0" fontId="11" fillId="0" borderId="0" xfId="0" applyFont="1" applyAlignment="1">
      <alignment vertical="center" wrapText="1"/>
    </xf>
    <xf numFmtId="169" fontId="11" fillId="0" borderId="32" xfId="0" applyNumberFormat="1" applyFont="1" applyBorder="1" applyAlignment="1">
      <alignment horizontal="center"/>
    </xf>
    <xf numFmtId="169" fontId="11" fillId="0" borderId="33" xfId="0" applyNumberFormat="1" applyFont="1" applyBorder="1" applyAlignment="1">
      <alignment horizontal="center"/>
    </xf>
    <xf numFmtId="169" fontId="11" fillId="0" borderId="0" xfId="0" applyNumberFormat="1" applyFont="1" applyAlignment="1">
      <alignment horizontal="center"/>
    </xf>
    <xf numFmtId="0" fontId="11" fillId="0" borderId="34" xfId="0" applyFont="1" applyBorder="1"/>
    <xf numFmtId="0" fontId="4" fillId="0" borderId="39" xfId="0" applyFont="1" applyBorder="1" applyAlignment="1">
      <alignment horizontal="left" vertical="center"/>
    </xf>
    <xf numFmtId="0" fontId="11" fillId="0" borderId="39" xfId="0" applyFont="1" applyBorder="1" applyAlignment="1">
      <alignment vertical="center"/>
    </xf>
    <xf numFmtId="170" fontId="11" fillId="0" borderId="39" xfId="0" applyNumberFormat="1" applyFont="1" applyBorder="1" applyAlignment="1">
      <alignment vertical="center"/>
    </xf>
    <xf numFmtId="0" fontId="11" fillId="0" borderId="4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4" fillId="0" borderId="38" xfId="0" applyFont="1" applyBorder="1" applyAlignment="1">
      <alignment vertical="center" wrapText="1"/>
    </xf>
    <xf numFmtId="170" fontId="11" fillId="0" borderId="43" xfId="0" applyNumberFormat="1" applyFont="1" applyBorder="1" applyAlignment="1">
      <alignment horizontal="center"/>
    </xf>
    <xf numFmtId="166" fontId="11" fillId="0" borderId="86" xfId="0" applyNumberFormat="1" applyFont="1" applyBorder="1" applyAlignment="1">
      <alignment horizontal="center"/>
    </xf>
    <xf numFmtId="0" fontId="4" fillId="0" borderId="63" xfId="0" applyFont="1" applyBorder="1"/>
    <xf numFmtId="170" fontId="4" fillId="0" borderId="36" xfId="0" applyNumberFormat="1" applyFont="1" applyBorder="1" applyAlignment="1">
      <alignment horizontal="center"/>
    </xf>
    <xf numFmtId="166" fontId="4" fillId="0" borderId="48" xfId="1" applyNumberFormat="1" applyFont="1" applyBorder="1"/>
    <xf numFmtId="166" fontId="4" fillId="0" borderId="59" xfId="0" applyNumberFormat="1" applyFont="1" applyBorder="1"/>
    <xf numFmtId="171" fontId="11" fillId="0" borderId="39" xfId="0" applyNumberFormat="1" applyFont="1" applyBorder="1" applyAlignment="1" applyProtection="1">
      <alignment horizontal="left"/>
      <protection locked="0"/>
    </xf>
    <xf numFmtId="170" fontId="11" fillId="0" borderId="39" xfId="0" applyNumberFormat="1" applyFont="1" applyBorder="1" applyAlignment="1">
      <alignment horizontal="center"/>
    </xf>
    <xf numFmtId="166" fontId="11" fillId="0" borderId="37" xfId="0" applyNumberFormat="1" applyFont="1" applyBorder="1" applyAlignment="1">
      <alignment horizontal="center"/>
    </xf>
    <xf numFmtId="166" fontId="11" fillId="0" borderId="39" xfId="1" applyNumberFormat="1" applyFont="1" applyBorder="1" applyAlignment="1">
      <alignment horizontal="center"/>
    </xf>
    <xf numFmtId="166" fontId="11" fillId="0" borderId="39" xfId="0" applyNumberFormat="1" applyFont="1" applyBorder="1" applyAlignment="1">
      <alignment horizontal="center"/>
    </xf>
    <xf numFmtId="166" fontId="11" fillId="0" borderId="40" xfId="0" applyNumberFormat="1" applyFont="1" applyBorder="1" applyAlignment="1">
      <alignment horizontal="center"/>
    </xf>
    <xf numFmtId="170" fontId="11" fillId="0" borderId="39" xfId="0" applyNumberFormat="1" applyFont="1" applyBorder="1" applyAlignment="1">
      <alignment horizontal="center" vertical="center"/>
    </xf>
    <xf numFmtId="166" fontId="11" fillId="0" borderId="39" xfId="1" applyNumberFormat="1" applyFont="1" applyBorder="1" applyAlignment="1">
      <alignment vertical="center"/>
    </xf>
    <xf numFmtId="166" fontId="11" fillId="0" borderId="39" xfId="0" applyNumberFormat="1" applyFont="1" applyBorder="1" applyAlignment="1">
      <alignment horizontal="center" vertical="center"/>
    </xf>
    <xf numFmtId="166" fontId="11" fillId="0" borderId="40" xfId="0" applyNumberFormat="1" applyFont="1" applyBorder="1" applyAlignment="1">
      <alignment horizontal="center" vertical="center"/>
    </xf>
    <xf numFmtId="170" fontId="4" fillId="0" borderId="39" xfId="0" applyNumberFormat="1" applyFont="1" applyBorder="1" applyAlignment="1">
      <alignment horizontal="center"/>
    </xf>
    <xf numFmtId="0" fontId="4" fillId="0" borderId="39" xfId="0" applyFont="1" applyBorder="1" applyAlignment="1">
      <alignment horizontal="left" vertical="top"/>
    </xf>
    <xf numFmtId="0" fontId="4" fillId="0" borderId="39" xfId="0" applyFont="1" applyBorder="1" applyAlignment="1">
      <alignment horizontal="left" vertical="top" wrapText="1"/>
    </xf>
    <xf numFmtId="0" fontId="4" fillId="0" borderId="38" xfId="0" applyFont="1" applyBorder="1" applyAlignment="1">
      <alignment vertical="top" wrapText="1"/>
    </xf>
    <xf numFmtId="0" fontId="4" fillId="0" borderId="39" xfId="0" applyFont="1" applyBorder="1" applyAlignment="1">
      <alignment vertical="top"/>
    </xf>
    <xf numFmtId="0" fontId="4" fillId="0" borderId="39" xfId="0" applyFont="1" applyBorder="1" applyAlignment="1">
      <alignment vertical="top" wrapText="1"/>
    </xf>
    <xf numFmtId="170" fontId="4" fillId="0" borderId="39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52" xfId="0" applyFont="1" applyBorder="1" applyAlignment="1">
      <alignment wrapText="1"/>
    </xf>
    <xf numFmtId="0" fontId="4" fillId="0" borderId="53" xfId="0" applyFont="1" applyBorder="1"/>
    <xf numFmtId="0" fontId="4" fillId="0" borderId="53" xfId="0" applyFont="1" applyBorder="1" applyAlignment="1">
      <alignment wrapText="1"/>
    </xf>
    <xf numFmtId="170" fontId="4" fillId="0" borderId="53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172" fontId="9" fillId="0" borderId="12" xfId="1" applyNumberFormat="1" applyFont="1" applyBorder="1"/>
    <xf numFmtId="168" fontId="9" fillId="0" borderId="12" xfId="1" applyNumberFormat="1" applyFont="1" applyBorder="1"/>
    <xf numFmtId="0" fontId="9" fillId="0" borderId="14" xfId="0" applyFont="1" applyBorder="1" applyAlignment="1">
      <alignment horizontal="center"/>
    </xf>
    <xf numFmtId="172" fontId="9" fillId="0" borderId="14" xfId="1" applyNumberFormat="1" applyFont="1" applyBorder="1"/>
    <xf numFmtId="168" fontId="9" fillId="0" borderId="14" xfId="1" applyNumberFormat="1" applyFont="1" applyBorder="1"/>
    <xf numFmtId="0" fontId="4" fillId="0" borderId="18" xfId="0" applyFont="1" applyBorder="1" applyAlignment="1">
      <alignment horizontal="center" vertical="center"/>
    </xf>
    <xf numFmtId="0" fontId="11" fillId="0" borderId="75" xfId="0" applyFont="1" applyBorder="1" applyAlignment="1">
      <alignment horizontal="center"/>
    </xf>
    <xf numFmtId="14" fontId="11" fillId="0" borderId="36" xfId="0" applyNumberFormat="1" applyFont="1" applyBorder="1" applyAlignment="1">
      <alignment horizontal="center"/>
    </xf>
    <xf numFmtId="172" fontId="11" fillId="0" borderId="36" xfId="1" applyNumberFormat="1" applyFont="1" applyBorder="1"/>
    <xf numFmtId="0" fontId="4" fillId="0" borderId="39" xfId="0" quotePrefix="1" applyFont="1" applyBorder="1"/>
    <xf numFmtId="14" fontId="11" fillId="0" borderId="39" xfId="0" applyNumberFormat="1" applyFont="1" applyBorder="1" applyAlignment="1">
      <alignment horizontal="center"/>
    </xf>
    <xf numFmtId="172" fontId="11" fillId="0" borderId="39" xfId="1" applyNumberFormat="1" applyFont="1" applyBorder="1"/>
    <xf numFmtId="168" fontId="11" fillId="0" borderId="39" xfId="1" applyNumberFormat="1" applyFont="1" applyBorder="1" applyAlignment="1">
      <alignment horizontal="center"/>
    </xf>
    <xf numFmtId="172" fontId="11" fillId="0" borderId="39" xfId="1" applyNumberFormat="1" applyFont="1" applyBorder="1" applyAlignment="1">
      <alignment horizontal="center"/>
    </xf>
    <xf numFmtId="0" fontId="11" fillId="0" borderId="41" xfId="0" applyFont="1" applyBorder="1" applyAlignment="1">
      <alignment horizontal="left" indent="8"/>
    </xf>
    <xf numFmtId="172" fontId="11" fillId="0" borderId="41" xfId="1" applyNumberFormat="1" applyFont="1" applyBorder="1" applyAlignment="1">
      <alignment horizontal="center"/>
    </xf>
    <xf numFmtId="0" fontId="11" fillId="0" borderId="43" xfId="0" applyFont="1" applyBorder="1" applyAlignment="1">
      <alignment horizontal="left" indent="8"/>
    </xf>
    <xf numFmtId="172" fontId="11" fillId="0" borderId="43" xfId="1" applyNumberFormat="1" applyFont="1" applyBorder="1" applyAlignment="1">
      <alignment horizontal="center"/>
    </xf>
    <xf numFmtId="43" fontId="11" fillId="0" borderId="44" xfId="1" applyFont="1" applyBorder="1"/>
    <xf numFmtId="0" fontId="4" fillId="0" borderId="36" xfId="0" applyFont="1" applyBorder="1" applyAlignment="1">
      <alignment vertical="top"/>
    </xf>
    <xf numFmtId="172" fontId="4" fillId="0" borderId="43" xfId="1" applyNumberFormat="1" applyFont="1" applyBorder="1"/>
    <xf numFmtId="43" fontId="4" fillId="0" borderId="44" xfId="1" applyFont="1" applyBorder="1"/>
    <xf numFmtId="0" fontId="11" fillId="0" borderId="39" xfId="0" applyFont="1" applyBorder="1" applyAlignment="1">
      <alignment horizontal="left" indent="8"/>
    </xf>
    <xf numFmtId="14" fontId="11" fillId="0" borderId="46" xfId="0" applyNumberFormat="1" applyFont="1" applyBorder="1" applyAlignment="1">
      <alignment horizontal="center"/>
    </xf>
    <xf numFmtId="168" fontId="11" fillId="0" borderId="51" xfId="1" applyNumberFormat="1" applyFont="1" applyBorder="1"/>
    <xf numFmtId="0" fontId="11" fillId="0" borderId="50" xfId="0" applyFont="1" applyBorder="1" applyAlignment="1">
      <alignment horizontal="center"/>
    </xf>
    <xf numFmtId="172" fontId="4" fillId="0" borderId="36" xfId="1" applyNumberFormat="1" applyFont="1" applyBorder="1"/>
    <xf numFmtId="168" fontId="4" fillId="0" borderId="36" xfId="1" applyNumberFormat="1" applyFont="1" applyBorder="1"/>
    <xf numFmtId="43" fontId="4" fillId="0" borderId="37" xfId="1" applyFont="1" applyBorder="1"/>
    <xf numFmtId="172" fontId="4" fillId="0" borderId="45" xfId="1" applyNumberFormat="1" applyFont="1" applyBorder="1"/>
    <xf numFmtId="43" fontId="4" fillId="0" borderId="78" xfId="1" applyFont="1" applyBorder="1"/>
    <xf numFmtId="43" fontId="11" fillId="0" borderId="46" xfId="1" applyFont="1" applyBorder="1"/>
    <xf numFmtId="43" fontId="11" fillId="0" borderId="47" xfId="1" applyFont="1" applyBorder="1"/>
    <xf numFmtId="172" fontId="11" fillId="0" borderId="51" xfId="1" applyNumberFormat="1" applyFont="1" applyBorder="1"/>
    <xf numFmtId="172" fontId="4" fillId="0" borderId="48" xfId="1" applyNumberFormat="1" applyFont="1" applyBorder="1"/>
    <xf numFmtId="14" fontId="4" fillId="0" borderId="39" xfId="0" applyNumberFormat="1" applyFont="1" applyBorder="1" applyAlignment="1">
      <alignment horizontal="center"/>
    </xf>
    <xf numFmtId="168" fontId="4" fillId="0" borderId="48" xfId="1" applyNumberFormat="1" applyFont="1" applyBorder="1"/>
    <xf numFmtId="0" fontId="4" fillId="0" borderId="38" xfId="0" quotePrefix="1" applyFont="1" applyBorder="1" applyAlignment="1">
      <alignment horizontal="center" vertical="center"/>
    </xf>
    <xf numFmtId="168" fontId="11" fillId="0" borderId="39" xfId="1" applyNumberFormat="1" applyFont="1" applyBorder="1" applyAlignment="1">
      <alignment vertical="center"/>
    </xf>
    <xf numFmtId="14" fontId="11" fillId="0" borderId="39" xfId="0" applyNumberFormat="1" applyFont="1" applyBorder="1" applyAlignment="1">
      <alignment horizontal="center" vertical="center"/>
    </xf>
    <xf numFmtId="43" fontId="11" fillId="0" borderId="40" xfId="1" applyFont="1" applyBorder="1" applyAlignment="1">
      <alignment vertical="center"/>
    </xf>
    <xf numFmtId="172" fontId="4" fillId="0" borderId="51" xfId="1" applyNumberFormat="1" applyFont="1" applyBorder="1"/>
    <xf numFmtId="43" fontId="4" fillId="0" borderId="69" xfId="1" applyFont="1" applyBorder="1"/>
    <xf numFmtId="14" fontId="4" fillId="0" borderId="53" xfId="0" applyNumberFormat="1" applyFont="1" applyBorder="1" applyAlignment="1">
      <alignment horizontal="center"/>
    </xf>
    <xf numFmtId="43" fontId="11" fillId="0" borderId="89" xfId="1" applyFont="1" applyBorder="1"/>
    <xf numFmtId="14" fontId="11" fillId="0" borderId="12" xfId="0" applyNumberFormat="1" applyFont="1" applyBorder="1" applyAlignment="1">
      <alignment horizontal="center"/>
    </xf>
    <xf numFmtId="172" fontId="11" fillId="0" borderId="12" xfId="1" applyNumberFormat="1" applyFont="1" applyBorder="1"/>
    <xf numFmtId="168" fontId="11" fillId="0" borderId="12" xfId="1" applyNumberFormat="1" applyFont="1" applyBorder="1"/>
    <xf numFmtId="0" fontId="4" fillId="0" borderId="12" xfId="0" applyFont="1" applyBorder="1" applyAlignment="1">
      <alignment horizontal="left"/>
    </xf>
    <xf numFmtId="14" fontId="11" fillId="0" borderId="13" xfId="0" applyNumberFormat="1" applyFont="1" applyBorder="1" applyAlignment="1">
      <alignment horizontal="center"/>
    </xf>
    <xf numFmtId="172" fontId="11" fillId="0" borderId="13" xfId="1" applyNumberFormat="1" applyFont="1" applyBorder="1"/>
    <xf numFmtId="14" fontId="11" fillId="0" borderId="0" xfId="0" applyNumberFormat="1" applyFont="1" applyAlignment="1">
      <alignment horizontal="center"/>
    </xf>
    <xf numFmtId="172" fontId="11" fillId="0" borderId="0" xfId="1" applyNumberFormat="1" applyFont="1"/>
    <xf numFmtId="0" fontId="4" fillId="0" borderId="18" xfId="0" applyFont="1" applyBorder="1" applyAlignment="1">
      <alignment horizontal="center"/>
    </xf>
    <xf numFmtId="43" fontId="4" fillId="0" borderId="18" xfId="1" applyFont="1" applyBorder="1" applyAlignment="1">
      <alignment horizontal="center"/>
    </xf>
    <xf numFmtId="168" fontId="4" fillId="0" borderId="18" xfId="1" applyNumberFormat="1" applyFont="1" applyBorder="1" applyAlignment="1">
      <alignment horizontal="center"/>
    </xf>
    <xf numFmtId="43" fontId="4" fillId="0" borderId="29" xfId="1" applyFont="1" applyBorder="1" applyAlignment="1">
      <alignment horizontal="center"/>
    </xf>
    <xf numFmtId="172" fontId="4" fillId="0" borderId="29" xfId="1" applyNumberFormat="1" applyFont="1" applyBorder="1" applyAlignment="1">
      <alignment horizontal="center"/>
    </xf>
    <xf numFmtId="168" fontId="4" fillId="0" borderId="29" xfId="1" applyNumberFormat="1" applyFont="1" applyBorder="1" applyAlignment="1">
      <alignment horizontal="center"/>
    </xf>
    <xf numFmtId="43" fontId="11" fillId="0" borderId="32" xfId="1" quotePrefix="1" applyFont="1" applyBorder="1" applyAlignment="1">
      <alignment horizontal="center"/>
    </xf>
    <xf numFmtId="168" fontId="11" fillId="0" borderId="32" xfId="1" quotePrefix="1" applyNumberFormat="1" applyFont="1" applyBorder="1" applyAlignment="1">
      <alignment horizontal="center" vertical="center"/>
    </xf>
    <xf numFmtId="172" fontId="11" fillId="0" borderId="32" xfId="1" quotePrefix="1" applyNumberFormat="1" applyFont="1" applyBorder="1" applyAlignment="1">
      <alignment horizontal="center"/>
    </xf>
    <xf numFmtId="168" fontId="11" fillId="0" borderId="32" xfId="1" quotePrefix="1" applyNumberFormat="1" applyFont="1" applyBorder="1" applyAlignment="1">
      <alignment horizontal="center"/>
    </xf>
    <xf numFmtId="43" fontId="11" fillId="0" borderId="33" xfId="1" quotePrefix="1" applyFont="1" applyBorder="1" applyAlignment="1">
      <alignment horizontal="center" vertical="center"/>
    </xf>
    <xf numFmtId="0" fontId="14" fillId="0" borderId="39" xfId="0" applyFont="1" applyBorder="1"/>
    <xf numFmtId="14" fontId="11" fillId="0" borderId="80" xfId="0" applyNumberFormat="1" applyFont="1" applyBorder="1" applyAlignment="1">
      <alignment horizontal="center"/>
    </xf>
    <xf numFmtId="43" fontId="11" fillId="0" borderId="93" xfId="1" applyFont="1" applyBorder="1"/>
    <xf numFmtId="14" fontId="11" fillId="0" borderId="43" xfId="0" applyNumberFormat="1" applyFont="1" applyBorder="1" applyAlignment="1">
      <alignment horizontal="center"/>
    </xf>
    <xf numFmtId="0" fontId="11" fillId="0" borderId="52" xfId="0" applyFont="1" applyBorder="1"/>
    <xf numFmtId="168" fontId="11" fillId="0" borderId="53" xfId="1" applyNumberFormat="1" applyFont="1" applyBorder="1"/>
    <xf numFmtId="14" fontId="11" fillId="0" borderId="53" xfId="0" applyNumberFormat="1" applyFont="1" applyBorder="1" applyAlignment="1">
      <alignment horizontal="center"/>
    </xf>
    <xf numFmtId="172" fontId="11" fillId="0" borderId="53" xfId="1" applyNumberFormat="1" applyFont="1" applyBorder="1"/>
    <xf numFmtId="43" fontId="11" fillId="0" borderId="54" xfId="1" applyFont="1" applyBorder="1"/>
    <xf numFmtId="168" fontId="11" fillId="2" borderId="48" xfId="1" applyNumberFormat="1" applyFont="1" applyFill="1" applyBorder="1"/>
    <xf numFmtId="14" fontId="11" fillId="2" borderId="58" xfId="0" applyNumberFormat="1" applyFont="1" applyFill="1" applyBorder="1" applyAlignment="1">
      <alignment horizontal="center"/>
    </xf>
    <xf numFmtId="172" fontId="11" fillId="2" borderId="48" xfId="1" applyNumberFormat="1" applyFont="1" applyFill="1" applyBorder="1"/>
    <xf numFmtId="43" fontId="11" fillId="2" borderId="94" xfId="1" applyFont="1" applyFill="1" applyBorder="1"/>
    <xf numFmtId="168" fontId="11" fillId="2" borderId="95" xfId="1" applyNumberFormat="1" applyFont="1" applyFill="1" applyBorder="1"/>
    <xf numFmtId="43" fontId="11" fillId="2" borderId="59" xfId="1" applyFont="1" applyFill="1" applyBorder="1"/>
    <xf numFmtId="169" fontId="11" fillId="0" borderId="32" xfId="0" quotePrefix="1" applyNumberFormat="1" applyFont="1" applyBorder="1" applyAlignment="1">
      <alignment horizontal="center"/>
    </xf>
    <xf numFmtId="169" fontId="11" fillId="0" borderId="33" xfId="0" quotePrefix="1" applyNumberFormat="1" applyFont="1" applyBorder="1" applyAlignment="1">
      <alignment horizontal="center"/>
    </xf>
    <xf numFmtId="170" fontId="4" fillId="0" borderId="39" xfId="0" applyNumberFormat="1" applyFont="1" applyBorder="1" applyAlignment="1">
      <alignment vertical="center"/>
    </xf>
    <xf numFmtId="166" fontId="11" fillId="0" borderId="44" xfId="0" applyNumberFormat="1" applyFont="1" applyBorder="1" applyAlignment="1">
      <alignment horizontal="center"/>
    </xf>
    <xf numFmtId="170" fontId="4" fillId="0" borderId="39" xfId="0" applyNumberFormat="1" applyFont="1" applyBorder="1" applyAlignment="1">
      <alignment horizontal="center" vertical="center"/>
    </xf>
    <xf numFmtId="166" fontId="4" fillId="0" borderId="40" xfId="0" applyNumberFormat="1" applyFont="1" applyBorder="1" applyAlignment="1">
      <alignment horizontal="center" vertical="center"/>
    </xf>
    <xf numFmtId="166" fontId="11" fillId="0" borderId="42" xfId="0" applyNumberFormat="1" applyFont="1" applyBorder="1" applyAlignment="1">
      <alignment horizontal="center"/>
    </xf>
    <xf numFmtId="166" fontId="4" fillId="0" borderId="45" xfId="1" applyNumberFormat="1" applyFont="1" applyBorder="1"/>
    <xf numFmtId="166" fontId="4" fillId="0" borderId="40" xfId="0" applyNumberFormat="1" applyFont="1" applyBorder="1"/>
    <xf numFmtId="166" fontId="4" fillId="0" borderId="51" xfId="1" applyNumberFormat="1" applyFont="1" applyBorder="1"/>
    <xf numFmtId="166" fontId="4" fillId="0" borderId="49" xfId="1" applyNumberFormat="1" applyFont="1" applyBorder="1"/>
    <xf numFmtId="0" fontId="4" fillId="0" borderId="51" xfId="0" applyFont="1" applyBorder="1" applyAlignment="1">
      <alignment horizontal="center"/>
    </xf>
    <xf numFmtId="166" fontId="4" fillId="0" borderId="65" xfId="1" applyNumberFormat="1" applyFont="1" applyBorder="1" applyAlignment="1">
      <alignment horizontal="center"/>
    </xf>
    <xf numFmtId="166" fontId="4" fillId="0" borderId="69" xfId="0" applyNumberFormat="1" applyFont="1" applyBorder="1" applyAlignment="1">
      <alignment horizontal="center"/>
    </xf>
    <xf numFmtId="0" fontId="11" fillId="0" borderId="76" xfId="0" applyFont="1" applyBorder="1"/>
    <xf numFmtId="14" fontId="11" fillId="0" borderId="36" xfId="0" applyNumberFormat="1" applyFont="1" applyBorder="1"/>
    <xf numFmtId="0" fontId="14" fillId="0" borderId="38" xfId="0" applyFont="1" applyBorder="1"/>
    <xf numFmtId="0" fontId="14" fillId="0" borderId="77" xfId="0" applyFont="1" applyBorder="1"/>
    <xf numFmtId="0" fontId="11" fillId="0" borderId="46" xfId="0" applyFont="1" applyBorder="1"/>
    <xf numFmtId="0" fontId="11" fillId="0" borderId="77" xfId="0" applyFont="1" applyBorder="1"/>
    <xf numFmtId="0" fontId="11" fillId="0" borderId="45" xfId="0" applyFont="1" applyBorder="1"/>
    <xf numFmtId="0" fontId="4" fillId="0" borderId="77" xfId="0" applyFont="1" applyBorder="1"/>
    <xf numFmtId="0" fontId="4" fillId="0" borderId="50" xfId="0" applyFont="1" applyBorder="1"/>
    <xf numFmtId="0" fontId="4" fillId="0" borderId="101" xfId="0" applyFont="1" applyBorder="1"/>
    <xf numFmtId="166" fontId="4" fillId="0" borderId="65" xfId="1" applyNumberFormat="1" applyFont="1" applyBorder="1"/>
    <xf numFmtId="0" fontId="4" fillId="0" borderId="69" xfId="0" applyFont="1" applyBorder="1"/>
    <xf numFmtId="0" fontId="15" fillId="0" borderId="0" xfId="0" applyFont="1"/>
    <xf numFmtId="0" fontId="4" fillId="0" borderId="0" xfId="0" applyFont="1" applyAlignment="1">
      <alignment horizontal="center" vertical="center" wrapText="1"/>
    </xf>
    <xf numFmtId="166" fontId="11" fillId="0" borderId="49" xfId="1" applyNumberFormat="1" applyFont="1" applyBorder="1"/>
    <xf numFmtId="0" fontId="11" fillId="0" borderId="78" xfId="0" applyFont="1" applyBorder="1"/>
    <xf numFmtId="0" fontId="11" fillId="0" borderId="75" xfId="0" applyFont="1" applyBorder="1" applyAlignment="1">
      <alignment horizontal="left"/>
    </xf>
    <xf numFmtId="0" fontId="14" fillId="0" borderId="38" xfId="0" applyFont="1" applyBorder="1" applyAlignment="1">
      <alignment horizontal="left"/>
    </xf>
    <xf numFmtId="170" fontId="11" fillId="0" borderId="39" xfId="0" applyNumberFormat="1" applyFont="1" applyBorder="1"/>
    <xf numFmtId="9" fontId="11" fillId="0" borderId="39" xfId="2" applyFont="1" applyBorder="1" applyAlignment="1">
      <alignment horizontal="center"/>
    </xf>
    <xf numFmtId="0" fontId="11" fillId="0" borderId="38" xfId="0" applyFont="1" applyBorder="1" applyAlignment="1">
      <alignment horizontal="left"/>
    </xf>
    <xf numFmtId="9" fontId="11" fillId="0" borderId="41" xfId="2" applyFont="1" applyBorder="1" applyAlignment="1">
      <alignment horizontal="center"/>
    </xf>
    <xf numFmtId="9" fontId="11" fillId="0" borderId="43" xfId="2" applyFont="1" applyBorder="1" applyAlignment="1">
      <alignment horizontal="center"/>
    </xf>
    <xf numFmtId="14" fontId="11" fillId="0" borderId="39" xfId="0" applyNumberFormat="1" applyFont="1" applyBorder="1"/>
    <xf numFmtId="9" fontId="11" fillId="0" borderId="36" xfId="2" applyFont="1" applyBorder="1" applyAlignment="1">
      <alignment horizontal="center"/>
    </xf>
    <xf numFmtId="166" fontId="11" fillId="0" borderId="45" xfId="1" applyNumberFormat="1" applyFont="1" applyBorder="1"/>
    <xf numFmtId="0" fontId="4" fillId="0" borderId="38" xfId="0" applyFont="1" applyBorder="1" applyAlignment="1">
      <alignment horizontal="left"/>
    </xf>
    <xf numFmtId="0" fontId="4" fillId="0" borderId="50" xfId="0" applyFont="1" applyBorder="1" applyAlignment="1">
      <alignment horizontal="left"/>
    </xf>
    <xf numFmtId="170" fontId="11" fillId="0" borderId="41" xfId="0" applyNumberFormat="1" applyFont="1" applyBorder="1"/>
    <xf numFmtId="170" fontId="11" fillId="0" borderId="43" xfId="0" applyNumberFormat="1" applyFont="1" applyBorder="1"/>
    <xf numFmtId="0" fontId="11" fillId="0" borderId="43" xfId="0" applyFont="1" applyBorder="1" applyAlignment="1">
      <alignment horizontal="left"/>
    </xf>
    <xf numFmtId="0" fontId="11" fillId="0" borderId="36" xfId="0" applyFont="1" applyBorder="1" applyAlignment="1">
      <alignment horizontal="left"/>
    </xf>
    <xf numFmtId="166" fontId="11" fillId="0" borderId="51" xfId="1" applyNumberFormat="1" applyFont="1" applyBorder="1"/>
    <xf numFmtId="0" fontId="11" fillId="0" borderId="34" xfId="0" applyFont="1" applyBorder="1" applyAlignment="1">
      <alignment horizontal="left"/>
    </xf>
    <xf numFmtId="0" fontId="11" fillId="0" borderId="103" xfId="0" applyFont="1" applyBorder="1"/>
    <xf numFmtId="0" fontId="8" fillId="0" borderId="14" xfId="0" applyFont="1" applyBorder="1" applyAlignment="1">
      <alignment horizontal="left"/>
    </xf>
    <xf numFmtId="9" fontId="11" fillId="0" borderId="45" xfId="2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4" fillId="0" borderId="38" xfId="0" quotePrefix="1" applyFont="1" applyBorder="1" applyAlignment="1">
      <alignment vertical="center"/>
    </xf>
    <xf numFmtId="0" fontId="11" fillId="0" borderId="38" xfId="0" quotePrefix="1" applyFont="1" applyBorder="1" applyAlignment="1">
      <alignment vertical="center" wrapText="1"/>
    </xf>
    <xf numFmtId="0" fontId="11" fillId="0" borderId="41" xfId="0" applyFont="1" applyBorder="1" applyAlignment="1">
      <alignment vertical="center"/>
    </xf>
    <xf numFmtId="170" fontId="11" fillId="0" borderId="41" xfId="0" applyNumberFormat="1" applyFont="1" applyBorder="1" applyAlignment="1">
      <alignment vertical="center"/>
    </xf>
    <xf numFmtId="0" fontId="11" fillId="0" borderId="42" xfId="0" applyFont="1" applyBorder="1" applyAlignment="1">
      <alignment vertical="center"/>
    </xf>
    <xf numFmtId="0" fontId="11" fillId="0" borderId="43" xfId="0" applyFont="1" applyBorder="1" applyAlignment="1">
      <alignment vertical="center"/>
    </xf>
    <xf numFmtId="170" fontId="11" fillId="0" borderId="43" xfId="0" applyNumberFormat="1" applyFont="1" applyBorder="1" applyAlignment="1">
      <alignment vertical="center"/>
    </xf>
    <xf numFmtId="0" fontId="11" fillId="0" borderId="44" xfId="0" applyFont="1" applyBorder="1" applyAlignment="1">
      <alignment vertical="center"/>
    </xf>
    <xf numFmtId="0" fontId="11" fillId="0" borderId="104" xfId="0" applyFont="1" applyBorder="1"/>
    <xf numFmtId="166" fontId="11" fillId="0" borderId="39" xfId="1" applyNumberFormat="1" applyFont="1" applyBorder="1" applyAlignment="1">
      <alignment horizontal="right"/>
    </xf>
    <xf numFmtId="170" fontId="11" fillId="0" borderId="41" xfId="0" applyNumberFormat="1" applyFont="1" applyBorder="1" applyAlignment="1">
      <alignment horizontal="center"/>
    </xf>
    <xf numFmtId="0" fontId="11" fillId="0" borderId="39" xfId="0" applyFont="1" applyBorder="1" applyAlignment="1">
      <alignment horizontal="left" vertical="center"/>
    </xf>
    <xf numFmtId="0" fontId="11" fillId="0" borderId="51" xfId="0" applyFont="1" applyBorder="1" applyAlignment="1">
      <alignment horizontal="center"/>
    </xf>
    <xf numFmtId="166" fontId="11" fillId="0" borderId="51" xfId="1" applyNumberFormat="1" applyFont="1" applyBorder="1" applyAlignment="1">
      <alignment horizontal="center"/>
    </xf>
    <xf numFmtId="166" fontId="11" fillId="0" borderId="104" xfId="1" applyNumberFormat="1" applyFont="1" applyBorder="1" applyAlignment="1">
      <alignment horizontal="center"/>
    </xf>
    <xf numFmtId="166" fontId="11" fillId="0" borderId="51" xfId="0" applyNumberFormat="1" applyFont="1" applyBorder="1" applyAlignment="1">
      <alignment horizontal="center"/>
    </xf>
    <xf numFmtId="166" fontId="11" fillId="0" borderId="6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6" fontId="4" fillId="0" borderId="14" xfId="1" applyNumberFormat="1" applyFont="1" applyBorder="1"/>
    <xf numFmtId="166" fontId="4" fillId="0" borderId="105" xfId="1" applyNumberFormat="1" applyFont="1" applyBorder="1"/>
    <xf numFmtId="0" fontId="17" fillId="0" borderId="14" xfId="0" applyFont="1" applyBorder="1"/>
    <xf numFmtId="0" fontId="11" fillId="0" borderId="37" xfId="0" applyFont="1" applyBorder="1" applyAlignment="1">
      <alignment horizontal="center"/>
    </xf>
    <xf numFmtId="14" fontId="11" fillId="0" borderId="41" xfId="0" applyNumberFormat="1" applyFont="1" applyBorder="1" applyAlignment="1">
      <alignment horizontal="center"/>
    </xf>
    <xf numFmtId="0" fontId="4" fillId="0" borderId="43" xfId="0" applyFont="1" applyBorder="1"/>
    <xf numFmtId="0" fontId="4" fillId="0" borderId="44" xfId="0" applyFont="1" applyBorder="1"/>
    <xf numFmtId="0" fontId="4" fillId="0" borderId="54" xfId="0" applyFont="1" applyBorder="1"/>
    <xf numFmtId="173" fontId="11" fillId="0" borderId="13" xfId="0" applyNumberFormat="1" applyFont="1" applyBorder="1"/>
    <xf numFmtId="172" fontId="4" fillId="0" borderId="32" xfId="1" applyNumberFormat="1" applyFont="1" applyBorder="1" applyAlignment="1">
      <alignment horizontal="center" vertical="center" wrapText="1"/>
    </xf>
    <xf numFmtId="168" fontId="11" fillId="0" borderId="41" xfId="1" applyNumberFormat="1" applyFont="1" applyBorder="1" applyAlignment="1">
      <alignment horizontal="center"/>
    </xf>
    <xf numFmtId="168" fontId="11" fillId="0" borderId="43" xfId="1" applyNumberFormat="1" applyFont="1" applyBorder="1" applyAlignment="1">
      <alignment horizontal="center"/>
    </xf>
    <xf numFmtId="172" fontId="11" fillId="0" borderId="65" xfId="1" applyNumberFormat="1" applyFont="1" applyBorder="1" applyAlignment="1">
      <alignment horizontal="center"/>
    </xf>
    <xf numFmtId="0" fontId="4" fillId="0" borderId="36" xfId="0" applyFont="1" applyBorder="1" applyAlignment="1">
      <alignment horizontal="left" indent="8"/>
    </xf>
    <xf numFmtId="14" fontId="4" fillId="0" borderId="36" xfId="0" applyNumberFormat="1" applyFont="1" applyBorder="1" applyAlignment="1">
      <alignment horizontal="center"/>
    </xf>
    <xf numFmtId="14" fontId="11" fillId="0" borderId="51" xfId="0" applyNumberFormat="1" applyFont="1" applyBorder="1" applyAlignment="1">
      <alignment horizontal="center"/>
    </xf>
    <xf numFmtId="172" fontId="4" fillId="0" borderId="65" xfId="1" applyNumberFormat="1" applyFont="1" applyBorder="1"/>
    <xf numFmtId="0" fontId="4" fillId="0" borderId="39" xfId="0" applyFont="1" applyBorder="1" applyAlignment="1">
      <alignment horizontal="left" indent="8"/>
    </xf>
    <xf numFmtId="172" fontId="4" fillId="0" borderId="53" xfId="1" applyNumberFormat="1" applyFont="1" applyBorder="1"/>
    <xf numFmtId="168" fontId="4" fillId="0" borderId="53" xfId="1" applyNumberFormat="1" applyFont="1" applyBorder="1"/>
    <xf numFmtId="172" fontId="4" fillId="0" borderId="87" xfId="1" applyNumberFormat="1" applyFont="1" applyBorder="1"/>
    <xf numFmtId="0" fontId="4" fillId="0" borderId="52" xfId="0" applyFont="1" applyBorder="1"/>
    <xf numFmtId="0" fontId="4" fillId="0" borderId="106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3" fillId="0" borderId="39" xfId="0" applyFont="1" applyBorder="1" applyAlignment="1">
      <alignment horizontal="left"/>
    </xf>
    <xf numFmtId="0" fontId="2" fillId="0" borderId="39" xfId="0" applyFont="1" applyBorder="1"/>
    <xf numFmtId="0" fontId="11" fillId="0" borderId="39" xfId="0" quotePrefix="1" applyFont="1" applyBorder="1" applyAlignment="1">
      <alignment horizontal="left"/>
    </xf>
    <xf numFmtId="166" fontId="14" fillId="0" borderId="41" xfId="0" applyNumberFormat="1" applyFont="1" applyBorder="1" applyAlignment="1">
      <alignment horizontal="center"/>
    </xf>
    <xf numFmtId="0" fontId="2" fillId="0" borderId="41" xfId="0" applyFont="1" applyBorder="1"/>
    <xf numFmtId="0" fontId="2" fillId="0" borderId="43" xfId="0" applyFont="1" applyBorder="1"/>
    <xf numFmtId="0" fontId="4" fillId="0" borderId="3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59" xfId="0" applyFont="1" applyBorder="1"/>
    <xf numFmtId="166" fontId="11" fillId="0" borderId="12" xfId="0" applyNumberFormat="1" applyFont="1" applyBorder="1"/>
    <xf numFmtId="0" fontId="12" fillId="0" borderId="0" xfId="0" applyFont="1"/>
    <xf numFmtId="0" fontId="11" fillId="0" borderId="0" xfId="0" applyFont="1" applyAlignment="1">
      <alignment horizontal="right" textRotation="180"/>
    </xf>
    <xf numFmtId="0" fontId="4" fillId="0" borderId="14" xfId="0" applyFont="1" applyBorder="1"/>
    <xf numFmtId="0" fontId="4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169" fontId="4" fillId="0" borderId="32" xfId="0" quotePrefix="1" applyNumberFormat="1" applyFont="1" applyBorder="1" applyAlignment="1">
      <alignment horizontal="center" wrapText="1"/>
    </xf>
    <xf numFmtId="169" fontId="4" fillId="0" borderId="32" xfId="0" applyNumberFormat="1" applyFont="1" applyBorder="1" applyAlignment="1">
      <alignment horizontal="center" wrapText="1"/>
    </xf>
    <xf numFmtId="169" fontId="4" fillId="0" borderId="33" xfId="0" quotePrefix="1" applyNumberFormat="1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75" xfId="0" applyFont="1" applyBorder="1"/>
    <xf numFmtId="0" fontId="11" fillId="0" borderId="39" xfId="0" quotePrefix="1" applyFont="1" applyBorder="1"/>
    <xf numFmtId="0" fontId="4" fillId="0" borderId="45" xfId="0" applyFont="1" applyBorder="1"/>
    <xf numFmtId="0" fontId="3" fillId="0" borderId="39" xfId="0" applyFont="1" applyBorder="1"/>
    <xf numFmtId="0" fontId="8" fillId="0" borderId="0" xfId="0" applyFont="1" applyAlignment="1">
      <alignment horizontal="left"/>
    </xf>
    <xf numFmtId="0" fontId="4" fillId="0" borderId="29" xfId="0" applyFont="1" applyBorder="1" applyAlignment="1">
      <alignment horizontal="center" vertical="center"/>
    </xf>
    <xf numFmtId="0" fontId="11" fillId="0" borderId="31" xfId="0" applyFont="1" applyBorder="1"/>
    <xf numFmtId="0" fontId="11" fillId="0" borderId="100" xfId="0" applyFont="1" applyBorder="1"/>
    <xf numFmtId="0" fontId="4" fillId="0" borderId="75" xfId="0" applyFont="1" applyBorder="1" applyAlignment="1">
      <alignment horizontal="right"/>
    </xf>
    <xf numFmtId="166" fontId="4" fillId="0" borderId="41" xfId="1" applyNumberFormat="1" applyFont="1" applyBorder="1"/>
    <xf numFmtId="166" fontId="4" fillId="0" borderId="39" xfId="1" applyNumberFormat="1" applyFont="1" applyBorder="1" applyAlignment="1">
      <alignment horizontal="center"/>
    </xf>
    <xf numFmtId="166" fontId="4" fillId="0" borderId="43" xfId="1" applyNumberFormat="1" applyFont="1" applyBorder="1"/>
    <xf numFmtId="166" fontId="11" fillId="0" borderId="41" xfId="1" applyNumberFormat="1" applyFont="1" applyBorder="1" applyAlignment="1">
      <alignment horizontal="center"/>
    </xf>
    <xf numFmtId="43" fontId="4" fillId="0" borderId="36" xfId="1" applyFont="1" applyBorder="1" applyAlignment="1">
      <alignment horizontal="center"/>
    </xf>
    <xf numFmtId="0" fontId="4" fillId="0" borderId="38" xfId="0" applyFont="1" applyBorder="1" applyAlignment="1">
      <alignment horizontal="right"/>
    </xf>
    <xf numFmtId="0" fontId="4" fillId="0" borderId="77" xfId="0" applyFont="1" applyBorder="1" applyAlignment="1">
      <alignment horizontal="left" vertical="top"/>
    </xf>
    <xf numFmtId="43" fontId="4" fillId="0" borderId="39" xfId="1" applyFont="1" applyBorder="1" applyAlignment="1">
      <alignment horizontal="center"/>
    </xf>
    <xf numFmtId="0" fontId="4" fillId="0" borderId="106" xfId="0" applyFont="1" applyBorder="1"/>
    <xf numFmtId="43" fontId="4" fillId="0" borderId="53" xfId="1" applyFont="1" applyBorder="1" applyAlignment="1">
      <alignment horizontal="center"/>
    </xf>
    <xf numFmtId="0" fontId="11" fillId="0" borderId="54" xfId="0" applyFont="1" applyBorder="1"/>
    <xf numFmtId="0" fontId="8" fillId="0" borderId="0" xfId="0" applyFont="1" applyAlignment="1">
      <alignment wrapText="1"/>
    </xf>
    <xf numFmtId="0" fontId="4" fillId="0" borderId="109" xfId="0" applyFont="1" applyBorder="1"/>
    <xf numFmtId="0" fontId="11" fillId="0" borderId="111" xfId="0" applyFont="1" applyBorder="1"/>
    <xf numFmtId="0" fontId="11" fillId="0" borderId="115" xfId="0" applyFont="1" applyBorder="1"/>
    <xf numFmtId="0" fontId="11" fillId="0" borderId="50" xfId="0" applyFont="1" applyBorder="1"/>
    <xf numFmtId="0" fontId="9" fillId="0" borderId="14" xfId="0" applyFont="1" applyBorder="1" applyAlignment="1">
      <alignment horizontal="left" vertical="top"/>
    </xf>
    <xf numFmtId="0" fontId="11" fillId="0" borderId="32" xfId="0" quotePrefix="1" applyFont="1" applyBorder="1" applyAlignment="1">
      <alignment horizontal="center" vertical="center"/>
    </xf>
    <xf numFmtId="0" fontId="11" fillId="0" borderId="33" xfId="0" quotePrefix="1" applyFont="1" applyBorder="1" applyAlignment="1">
      <alignment horizontal="center" vertical="center"/>
    </xf>
    <xf numFmtId="0" fontId="4" fillId="0" borderId="75" xfId="0" applyFont="1" applyBorder="1" applyAlignment="1">
      <alignment horizontal="left" vertical="top"/>
    </xf>
    <xf numFmtId="0" fontId="4" fillId="0" borderId="36" xfId="0" applyFont="1" applyBorder="1" applyAlignment="1">
      <alignment horizontal="right"/>
    </xf>
    <xf numFmtId="166" fontId="4" fillId="0" borderId="38" xfId="0" applyNumberFormat="1" applyFont="1" applyBorder="1" applyAlignment="1">
      <alignment horizontal="left" vertical="top"/>
    </xf>
    <xf numFmtId="166" fontId="11" fillId="0" borderId="38" xfId="0" applyNumberFormat="1" applyFont="1" applyBorder="1" applyAlignment="1">
      <alignment horizontal="left" vertical="top"/>
    </xf>
    <xf numFmtId="166" fontId="11" fillId="0" borderId="39" xfId="0" quotePrefix="1" applyNumberFormat="1" applyFont="1" applyBorder="1"/>
    <xf numFmtId="0" fontId="3" fillId="0" borderId="63" xfId="0" applyFont="1" applyBorder="1" applyAlignment="1">
      <alignment horizontal="left"/>
    </xf>
    <xf numFmtId="0" fontId="3" fillId="0" borderId="36" xfId="0" applyFont="1" applyBorder="1" applyAlignment="1">
      <alignment horizontal="left"/>
    </xf>
    <xf numFmtId="166" fontId="11" fillId="0" borderId="48" xfId="1" applyNumberFormat="1" applyFont="1" applyBorder="1"/>
    <xf numFmtId="0" fontId="3" fillId="0" borderId="63" xfId="3" applyFont="1" applyBorder="1" applyAlignment="1">
      <alignment horizontal="left" vertical="top"/>
    </xf>
    <xf numFmtId="0" fontId="3" fillId="0" borderId="39" xfId="3" applyFont="1" applyBorder="1" applyAlignment="1">
      <alignment vertical="center"/>
    </xf>
    <xf numFmtId="166" fontId="11" fillId="0" borderId="63" xfId="0" applyNumberFormat="1" applyFont="1" applyBorder="1" applyAlignment="1">
      <alignment horizontal="left" vertical="top"/>
    </xf>
    <xf numFmtId="0" fontId="3" fillId="0" borderId="39" xfId="3" applyFont="1" applyBorder="1" applyAlignment="1">
      <alignment horizontal="left" vertical="center"/>
    </xf>
    <xf numFmtId="166" fontId="11" fillId="0" borderId="40" xfId="0" applyNumberFormat="1" applyFont="1" applyBorder="1"/>
    <xf numFmtId="0" fontId="4" fillId="0" borderId="63" xfId="0" applyFont="1" applyBorder="1" applyAlignment="1">
      <alignment horizontal="left" vertical="top"/>
    </xf>
    <xf numFmtId="0" fontId="3" fillId="0" borderId="68" xfId="0" applyFont="1" applyBorder="1" applyAlignment="1">
      <alignment horizontal="left" vertical="top"/>
    </xf>
    <xf numFmtId="0" fontId="3" fillId="0" borderId="51" xfId="0" applyFont="1" applyBorder="1" applyAlignment="1">
      <alignment horizontal="center"/>
    </xf>
    <xf numFmtId="0" fontId="2" fillId="0" borderId="0" xfId="0" applyFont="1" applyAlignment="1">
      <alignment horizontal="left" vertical="top"/>
    </xf>
    <xf numFmtId="0" fontId="18" fillId="0" borderId="0" xfId="0" applyFont="1"/>
    <xf numFmtId="0" fontId="4" fillId="0" borderId="76" xfId="0" applyFont="1" applyBorder="1" applyAlignment="1">
      <alignment horizontal="right"/>
    </xf>
    <xf numFmtId="0" fontId="4" fillId="0" borderId="76" xfId="0" applyFont="1" applyBorder="1" applyAlignment="1">
      <alignment horizontal="left"/>
    </xf>
    <xf numFmtId="166" fontId="11" fillId="0" borderId="111" xfId="1" applyNumberFormat="1" applyFont="1" applyBorder="1"/>
    <xf numFmtId="0" fontId="11" fillId="0" borderId="120" xfId="0" applyFont="1" applyBorder="1"/>
    <xf numFmtId="0" fontId="11" fillId="0" borderId="101" xfId="0" applyFont="1" applyBorder="1"/>
    <xf numFmtId="0" fontId="4" fillId="0" borderId="51" xfId="0" applyFont="1" applyBorder="1" applyAlignment="1">
      <alignment vertical="center"/>
    </xf>
    <xf numFmtId="169" fontId="11" fillId="0" borderId="32" xfId="0" applyNumberFormat="1" applyFont="1" applyBorder="1" applyAlignment="1">
      <alignment horizontal="center"/>
    </xf>
    <xf numFmtId="0" fontId="4" fillId="0" borderId="57" xfId="0" applyFont="1" applyFill="1" applyBorder="1"/>
    <xf numFmtId="166" fontId="4" fillId="0" borderId="59" xfId="1" applyNumberFormat="1" applyFont="1" applyFill="1" applyBorder="1"/>
    <xf numFmtId="0" fontId="4" fillId="0" borderId="0" xfId="0" applyFont="1" applyFill="1"/>
    <xf numFmtId="0" fontId="11" fillId="0" borderId="122" xfId="0" applyFont="1" applyBorder="1"/>
    <xf numFmtId="0" fontId="4" fillId="0" borderId="48" xfId="0" applyFont="1" applyFill="1" applyBorder="1"/>
    <xf numFmtId="0" fontId="4" fillId="0" borderId="59" xfId="0" applyFont="1" applyFill="1" applyBorder="1"/>
    <xf numFmtId="167" fontId="11" fillId="0" borderId="110" xfId="0" applyNumberFormat="1" applyFont="1" applyBorder="1"/>
    <xf numFmtId="167" fontId="11" fillId="0" borderId="124" xfId="0" applyNumberFormat="1" applyFont="1" applyBorder="1"/>
    <xf numFmtId="167" fontId="11" fillId="0" borderId="125" xfId="0" applyNumberFormat="1" applyFont="1" applyBorder="1"/>
    <xf numFmtId="167" fontId="11" fillId="0" borderId="128" xfId="0" applyNumberFormat="1" applyFont="1" applyBorder="1"/>
    <xf numFmtId="167" fontId="11" fillId="0" borderId="123" xfId="0" applyNumberFormat="1" applyFont="1" applyBorder="1"/>
    <xf numFmtId="0" fontId="11" fillId="0" borderId="127" xfId="0" applyFont="1" applyBorder="1"/>
    <xf numFmtId="0" fontId="11" fillId="0" borderId="110" xfId="0" applyFont="1" applyBorder="1" applyAlignment="1">
      <alignment vertical="center"/>
    </xf>
    <xf numFmtId="0" fontId="11" fillId="0" borderId="124" xfId="0" applyFont="1" applyBorder="1"/>
    <xf numFmtId="0" fontId="11" fillId="0" borderId="125" xfId="0" applyFont="1" applyBorder="1"/>
    <xf numFmtId="166" fontId="11" fillId="0" borderId="129" xfId="1" applyNumberFormat="1" applyFont="1" applyBorder="1"/>
    <xf numFmtId="166" fontId="4" fillId="0" borderId="67" xfId="1" applyNumberFormat="1" applyFont="1" applyBorder="1"/>
    <xf numFmtId="166" fontId="11" fillId="0" borderId="122" xfId="1" applyNumberFormat="1" applyFont="1" applyBorder="1"/>
    <xf numFmtId="166" fontId="11" fillId="0" borderId="110" xfId="1" applyNumberFormat="1" applyFont="1" applyBorder="1"/>
    <xf numFmtId="166" fontId="11" fillId="0" borderId="110" xfId="1" applyNumberFormat="1" applyFont="1" applyBorder="1" applyAlignment="1">
      <alignment vertical="center"/>
    </xf>
    <xf numFmtId="166" fontId="11" fillId="0" borderId="110" xfId="1" applyNumberFormat="1" applyFont="1" applyBorder="1" applyAlignment="1">
      <alignment horizontal="center"/>
    </xf>
    <xf numFmtId="169" fontId="11" fillId="0" borderId="121" xfId="0" quotePrefix="1" applyNumberFormat="1" applyFont="1" applyBorder="1" applyAlignment="1">
      <alignment horizontal="center"/>
    </xf>
    <xf numFmtId="170" fontId="4" fillId="0" borderId="48" xfId="0" applyNumberFormat="1" applyFont="1" applyFill="1" applyBorder="1" applyAlignment="1">
      <alignment horizontal="center"/>
    </xf>
    <xf numFmtId="166" fontId="4" fillId="0" borderId="58" xfId="1" applyNumberFormat="1" applyFont="1" applyFill="1" applyBorder="1"/>
    <xf numFmtId="166" fontId="4" fillId="0" borderId="59" xfId="0" applyNumberFormat="1" applyFont="1" applyFill="1" applyBorder="1"/>
    <xf numFmtId="0" fontId="4" fillId="0" borderId="0" xfId="0" applyFont="1" applyFill="1" applyAlignment="1">
      <alignment horizontal="center"/>
    </xf>
    <xf numFmtId="0" fontId="4" fillId="0" borderId="82" xfId="0" applyFont="1" applyFill="1" applyBorder="1"/>
    <xf numFmtId="166" fontId="4" fillId="0" borderId="58" xfId="0" applyNumberFormat="1" applyFont="1" applyFill="1" applyBorder="1"/>
    <xf numFmtId="166" fontId="4" fillId="0" borderId="48" xfId="0" applyNumberFormat="1" applyFont="1" applyFill="1" applyBorder="1"/>
    <xf numFmtId="0" fontId="11" fillId="0" borderId="48" xfId="0" applyFont="1" applyFill="1" applyBorder="1"/>
    <xf numFmtId="0" fontId="11" fillId="0" borderId="0" xfId="0" applyFont="1" applyFill="1"/>
    <xf numFmtId="43" fontId="11" fillId="0" borderId="0" xfId="0" applyNumberFormat="1" applyFont="1"/>
    <xf numFmtId="43" fontId="11" fillId="0" borderId="122" xfId="0" applyNumberFormat="1" applyFont="1" applyBorder="1"/>
    <xf numFmtId="43" fontId="11" fillId="0" borderId="110" xfId="0" applyNumberFormat="1" applyFont="1" applyBorder="1"/>
    <xf numFmtId="43" fontId="11" fillId="0" borderId="39" xfId="0" applyNumberFormat="1" applyFont="1" applyBorder="1"/>
    <xf numFmtId="43" fontId="11" fillId="0" borderId="111" xfId="0" applyNumberFormat="1" applyFont="1" applyBorder="1"/>
    <xf numFmtId="43" fontId="11" fillId="0" borderId="36" xfId="0" applyNumberFormat="1" applyFont="1" applyBorder="1"/>
    <xf numFmtId="43" fontId="11" fillId="0" borderId="124" xfId="1" applyNumberFormat="1" applyFont="1" applyBorder="1"/>
    <xf numFmtId="43" fontId="11" fillId="0" borderId="125" xfId="1" applyNumberFormat="1" applyFont="1" applyBorder="1"/>
    <xf numFmtId="43" fontId="4" fillId="0" borderId="110" xfId="0" applyNumberFormat="1" applyFont="1" applyBorder="1" applyAlignment="1">
      <alignment horizontal="center"/>
    </xf>
    <xf numFmtId="43" fontId="4" fillId="0" borderId="122" xfId="0" applyNumberFormat="1" applyFont="1" applyBorder="1" applyAlignment="1">
      <alignment horizontal="center"/>
    </xf>
    <xf numFmtId="43" fontId="11" fillId="0" borderId="126" xfId="0" applyNumberFormat="1" applyFont="1" applyBorder="1"/>
    <xf numFmtId="43" fontId="4" fillId="0" borderId="56" xfId="0" applyNumberFormat="1" applyFont="1" applyFill="1" applyBorder="1"/>
    <xf numFmtId="43" fontId="11" fillId="0" borderId="115" xfId="0" applyNumberFormat="1" applyFont="1" applyBorder="1"/>
    <xf numFmtId="0" fontId="4" fillId="0" borderId="111" xfId="0" applyFont="1" applyBorder="1" applyAlignment="1">
      <alignment horizontal="left"/>
    </xf>
    <xf numFmtId="43" fontId="4" fillId="0" borderId="130" xfId="0" applyNumberFormat="1" applyFont="1" applyBorder="1" applyAlignment="1">
      <alignment horizontal="left"/>
    </xf>
    <xf numFmtId="166" fontId="4" fillId="0" borderId="120" xfId="1" applyNumberFormat="1" applyFont="1" applyBorder="1"/>
    <xf numFmtId="0" fontId="4" fillId="0" borderId="111" xfId="0" applyFont="1" applyBorder="1" applyAlignment="1">
      <alignment horizontal="center"/>
    </xf>
    <xf numFmtId="43" fontId="4" fillId="0" borderId="130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43" fontId="4" fillId="0" borderId="128" xfId="0" applyNumberFormat="1" applyFont="1" applyBorder="1" applyAlignment="1">
      <alignment horizontal="center"/>
    </xf>
    <xf numFmtId="166" fontId="4" fillId="0" borderId="66" xfId="1" applyNumberFormat="1" applyFont="1" applyBorder="1"/>
    <xf numFmtId="43" fontId="11" fillId="0" borderId="124" xfId="0" applyNumberFormat="1" applyFont="1" applyBorder="1"/>
    <xf numFmtId="43" fontId="11" fillId="0" borderId="125" xfId="0" applyNumberFormat="1" applyFont="1" applyBorder="1"/>
    <xf numFmtId="43" fontId="11" fillId="0" borderId="128" xfId="0" applyNumberFormat="1" applyFont="1" applyBorder="1"/>
    <xf numFmtId="43" fontId="4" fillId="0" borderId="122" xfId="0" applyNumberFormat="1" applyFont="1" applyBorder="1"/>
    <xf numFmtId="43" fontId="11" fillId="0" borderId="123" xfId="0" applyNumberFormat="1" applyFont="1" applyBorder="1"/>
    <xf numFmtId="43" fontId="4" fillId="0" borderId="67" xfId="0" applyNumberFormat="1" applyFont="1" applyFill="1" applyBorder="1"/>
    <xf numFmtId="43" fontId="11" fillId="0" borderId="12" xfId="0" applyNumberFormat="1" applyFont="1" applyBorder="1"/>
    <xf numFmtId="174" fontId="11" fillId="0" borderId="39" xfId="0" applyNumberFormat="1" applyFont="1" applyBorder="1"/>
    <xf numFmtId="174" fontId="11" fillId="0" borderId="41" xfId="0" applyNumberFormat="1" applyFont="1" applyBorder="1"/>
    <xf numFmtId="174" fontId="11" fillId="0" borderId="43" xfId="0" applyNumberFormat="1" applyFont="1" applyBorder="1"/>
    <xf numFmtId="174" fontId="11" fillId="0" borderId="64" xfId="0" applyNumberFormat="1" applyFont="1" applyBorder="1"/>
    <xf numFmtId="174" fontId="4" fillId="0" borderId="36" xfId="0" applyNumberFormat="1" applyFont="1" applyBorder="1"/>
    <xf numFmtId="174" fontId="11" fillId="0" borderId="51" xfId="0" applyNumberFormat="1" applyFont="1" applyBorder="1"/>
    <xf numFmtId="174" fontId="4" fillId="0" borderId="48" xfId="0" applyNumberFormat="1" applyFont="1" applyFill="1" applyBorder="1"/>
    <xf numFmtId="174" fontId="11" fillId="0" borderId="12" xfId="0" applyNumberFormat="1" applyFont="1" applyBorder="1"/>
    <xf numFmtId="174" fontId="11" fillId="0" borderId="0" xfId="0" applyNumberFormat="1" applyFont="1"/>
    <xf numFmtId="169" fontId="11" fillId="0" borderId="32" xfId="0" applyNumberFormat="1" applyFont="1" applyBorder="1" applyAlignment="1">
      <alignment horizontal="center"/>
    </xf>
    <xf numFmtId="165" fontId="11" fillId="0" borderId="35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vertical="center"/>
    </xf>
    <xf numFmtId="165" fontId="11" fillId="0" borderId="41" xfId="0" applyNumberFormat="1" applyFont="1" applyBorder="1" applyAlignment="1">
      <alignment horizontal="center"/>
    </xf>
    <xf numFmtId="165" fontId="11" fillId="0" borderId="43" xfId="0" applyNumberFormat="1" applyFont="1" applyBorder="1" applyAlignment="1">
      <alignment horizontal="center"/>
    </xf>
    <xf numFmtId="165" fontId="11" fillId="0" borderId="65" xfId="0" applyNumberFormat="1" applyFont="1" applyBorder="1" applyAlignment="1">
      <alignment horizontal="center"/>
    </xf>
    <xf numFmtId="165" fontId="4" fillId="0" borderId="48" xfId="0" applyNumberFormat="1" applyFont="1" applyBorder="1" applyAlignment="1">
      <alignment horizontal="left"/>
    </xf>
    <xf numFmtId="165" fontId="11" fillId="0" borderId="36" xfId="0" applyNumberFormat="1" applyFont="1" applyBorder="1" applyAlignment="1">
      <alignment horizontal="center"/>
    </xf>
    <xf numFmtId="165" fontId="11" fillId="0" borderId="39" xfId="0" applyNumberFormat="1" applyFont="1" applyBorder="1" applyAlignment="1">
      <alignment horizontal="center"/>
    </xf>
    <xf numFmtId="165" fontId="4" fillId="0" borderId="39" xfId="0" applyNumberFormat="1" applyFont="1" applyBorder="1" applyAlignment="1">
      <alignment horizontal="center"/>
    </xf>
    <xf numFmtId="165" fontId="4" fillId="0" borderId="12" xfId="0" applyNumberFormat="1" applyFont="1" applyBorder="1"/>
    <xf numFmtId="165" fontId="11" fillId="0" borderId="0" xfId="0" applyNumberFormat="1" applyFont="1"/>
    <xf numFmtId="165" fontId="11" fillId="0" borderId="127" xfId="0" applyNumberFormat="1" applyFont="1" applyBorder="1" applyAlignment="1">
      <alignment horizontal="center"/>
    </xf>
    <xf numFmtId="165" fontId="4" fillId="0" borderId="110" xfId="0" applyNumberFormat="1" applyFont="1" applyBorder="1" applyAlignment="1">
      <alignment vertical="center"/>
    </xf>
    <xf numFmtId="165" fontId="11" fillId="0" borderId="124" xfId="0" applyNumberFormat="1" applyFont="1" applyBorder="1" applyAlignment="1">
      <alignment horizontal="center"/>
    </xf>
    <xf numFmtId="165" fontId="11" fillId="0" borderId="125" xfId="0" applyNumberFormat="1" applyFont="1" applyBorder="1" applyAlignment="1">
      <alignment horizontal="center"/>
    </xf>
    <xf numFmtId="165" fontId="11" fillId="0" borderId="129" xfId="0" applyNumberFormat="1" applyFont="1" applyBorder="1" applyAlignment="1">
      <alignment horizontal="center"/>
    </xf>
    <xf numFmtId="165" fontId="4" fillId="0" borderId="67" xfId="0" applyNumberFormat="1" applyFont="1" applyBorder="1" applyAlignment="1">
      <alignment horizontal="left"/>
    </xf>
    <xf numFmtId="165" fontId="11" fillId="0" borderId="122" xfId="0" applyNumberFormat="1" applyFont="1" applyBorder="1" applyAlignment="1">
      <alignment horizontal="center"/>
    </xf>
    <xf numFmtId="165" fontId="11" fillId="0" borderId="110" xfId="0" applyNumberFormat="1" applyFont="1" applyBorder="1" applyAlignment="1">
      <alignment horizontal="center"/>
    </xf>
    <xf numFmtId="165" fontId="4" fillId="0" borderId="110" xfId="0" applyNumberFormat="1" applyFont="1" applyBorder="1" applyAlignment="1">
      <alignment horizontal="center"/>
    </xf>
    <xf numFmtId="169" fontId="11" fillId="0" borderId="132" xfId="0" quotePrefix="1" applyNumberFormat="1" applyFont="1" applyBorder="1" applyAlignment="1">
      <alignment horizontal="center"/>
    </xf>
    <xf numFmtId="0" fontId="4" fillId="0" borderId="75" xfId="0" quotePrefix="1" applyFont="1" applyBorder="1" applyAlignment="1">
      <alignment horizontal="center"/>
    </xf>
    <xf numFmtId="169" fontId="11" fillId="0" borderId="137" xfId="0" quotePrefix="1" applyNumberFormat="1" applyFont="1" applyBorder="1" applyAlignment="1">
      <alignment horizontal="center"/>
    </xf>
    <xf numFmtId="169" fontId="11" fillId="0" borderId="138" xfId="0" quotePrefix="1" applyNumberFormat="1" applyFont="1" applyBorder="1" applyAlignment="1">
      <alignment horizontal="center"/>
    </xf>
    <xf numFmtId="168" fontId="11" fillId="0" borderId="110" xfId="1" applyNumberFormat="1" applyFont="1" applyBorder="1"/>
    <xf numFmtId="43" fontId="11" fillId="0" borderId="140" xfId="1" applyFont="1" applyBorder="1"/>
    <xf numFmtId="172" fontId="0" fillId="0" borderId="43" xfId="1" applyNumberFormat="1" applyFont="1" applyBorder="1"/>
    <xf numFmtId="43" fontId="11" fillId="0" borderId="79" xfId="1" applyFont="1" applyBorder="1"/>
    <xf numFmtId="0" fontId="11" fillId="0" borderId="121" xfId="0" applyFont="1" applyBorder="1" applyAlignment="1">
      <alignment horizontal="center"/>
    </xf>
    <xf numFmtId="0" fontId="11" fillId="0" borderId="145" xfId="0" applyFont="1" applyBorder="1" applyAlignment="1">
      <alignment horizontal="center"/>
    </xf>
    <xf numFmtId="166" fontId="11" fillId="0" borderId="146" xfId="1" applyNumberFormat="1" applyFont="1" applyBorder="1"/>
    <xf numFmtId="166" fontId="11" fillId="0" borderId="142" xfId="1" applyNumberFormat="1" applyFont="1" applyBorder="1"/>
    <xf numFmtId="0" fontId="11" fillId="0" borderId="145" xfId="0" applyFont="1" applyBorder="1"/>
    <xf numFmtId="49" fontId="11" fillId="0" borderId="32" xfId="0" applyNumberFormat="1" applyFont="1" applyBorder="1" applyAlignment="1">
      <alignment horizontal="center"/>
    </xf>
    <xf numFmtId="166" fontId="11" fillId="0" borderId="110" xfId="0" applyNumberFormat="1" applyFont="1" applyBorder="1"/>
    <xf numFmtId="166" fontId="11" fillId="0" borderId="124" xfId="0" applyNumberFormat="1" applyFont="1" applyBorder="1"/>
    <xf numFmtId="166" fontId="11" fillId="0" borderId="125" xfId="0" applyNumberFormat="1" applyFont="1" applyBorder="1"/>
    <xf numFmtId="166" fontId="11" fillId="0" borderId="123" xfId="1" applyNumberFormat="1" applyFont="1" applyBorder="1"/>
    <xf numFmtId="0" fontId="11" fillId="0" borderId="7" xfId="0" applyFont="1" applyBorder="1"/>
    <xf numFmtId="0" fontId="11" fillId="0" borderId="0" xfId="0" applyFont="1" applyBorder="1"/>
    <xf numFmtId="166" fontId="11" fillId="0" borderId="148" xfId="1" applyNumberFormat="1" applyFont="1" applyBorder="1"/>
    <xf numFmtId="0" fontId="8" fillId="0" borderId="9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70" fontId="11" fillId="0" borderId="45" xfId="0" applyNumberFormat="1" applyFont="1" applyBorder="1"/>
    <xf numFmtId="166" fontId="11" fillId="0" borderId="64" xfId="1" applyNumberFormat="1" applyFont="1" applyBorder="1"/>
    <xf numFmtId="169" fontId="11" fillId="0" borderId="32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165" fontId="4" fillId="0" borderId="39" xfId="0" applyNumberFormat="1" applyFont="1" applyBorder="1"/>
    <xf numFmtId="165" fontId="4" fillId="0" borderId="48" xfId="0" applyNumberFormat="1" applyFont="1" applyBorder="1"/>
    <xf numFmtId="165" fontId="4" fillId="0" borderId="36" xfId="0" applyNumberFormat="1" applyFont="1" applyBorder="1"/>
    <xf numFmtId="165" fontId="4" fillId="0" borderId="43" xfId="0" applyNumberFormat="1" applyFont="1" applyBorder="1"/>
    <xf numFmtId="165" fontId="4" fillId="0" borderId="48" xfId="1" applyNumberFormat="1" applyFont="1" applyBorder="1"/>
    <xf numFmtId="165" fontId="4" fillId="0" borderId="0" xfId="0" applyNumberFormat="1" applyFont="1"/>
    <xf numFmtId="165" fontId="4" fillId="0" borderId="38" xfId="0" applyNumberFormat="1" applyFont="1" applyBorder="1"/>
    <xf numFmtId="165" fontId="4" fillId="0" borderId="37" xfId="0" applyNumberFormat="1" applyFont="1" applyBorder="1"/>
    <xf numFmtId="165" fontId="4" fillId="0" borderId="40" xfId="0" applyNumberFormat="1" applyFont="1" applyBorder="1"/>
    <xf numFmtId="165" fontId="11" fillId="0" borderId="65" xfId="0" applyNumberFormat="1" applyFont="1" applyBorder="1"/>
    <xf numFmtId="165" fontId="11" fillId="0" borderId="116" xfId="0" applyNumberFormat="1" applyFont="1" applyBorder="1"/>
    <xf numFmtId="165" fontId="11" fillId="0" borderId="117" xfId="0" applyNumberFormat="1" applyFont="1" applyBorder="1"/>
    <xf numFmtId="165" fontId="11" fillId="0" borderId="38" xfId="0" applyNumberFormat="1" applyFont="1" applyBorder="1"/>
    <xf numFmtId="165" fontId="11" fillId="0" borderId="111" xfId="0" applyNumberFormat="1" applyFont="1" applyBorder="1"/>
    <xf numFmtId="165" fontId="11" fillId="0" borderId="112" xfId="0" applyNumberFormat="1" applyFont="1" applyBorder="1"/>
    <xf numFmtId="165" fontId="11" fillId="0" borderId="80" xfId="0" applyNumberFormat="1" applyFont="1" applyBorder="1"/>
    <xf numFmtId="165" fontId="11" fillId="0" borderId="93" xfId="0" applyNumberFormat="1" applyFont="1" applyBorder="1"/>
    <xf numFmtId="165" fontId="11" fillId="0" borderId="113" xfId="0" applyNumberFormat="1" applyFont="1" applyBorder="1"/>
    <xf numFmtId="165" fontId="11" fillId="0" borderId="114" xfId="0" applyNumberFormat="1" applyFont="1" applyBorder="1"/>
    <xf numFmtId="165" fontId="11" fillId="0" borderId="43" xfId="0" applyNumberFormat="1" applyFont="1" applyBorder="1"/>
    <xf numFmtId="165" fontId="11" fillId="0" borderId="44" xfId="0" applyNumberFormat="1" applyFont="1" applyBorder="1"/>
    <xf numFmtId="165" fontId="11" fillId="0" borderId="115" xfId="0" applyNumberFormat="1" applyFont="1" applyBorder="1"/>
    <xf numFmtId="165" fontId="11" fillId="0" borderId="86" xfId="0" applyNumberFormat="1" applyFont="1" applyBorder="1"/>
    <xf numFmtId="165" fontId="11" fillId="0" borderId="39" xfId="0" applyNumberFormat="1" applyFont="1" applyBorder="1"/>
    <xf numFmtId="165" fontId="11" fillId="0" borderId="36" xfId="0" applyNumberFormat="1" applyFont="1" applyBorder="1"/>
    <xf numFmtId="165" fontId="11" fillId="0" borderId="37" xfId="0" applyNumberFormat="1" applyFont="1" applyBorder="1"/>
    <xf numFmtId="165" fontId="4" fillId="0" borderId="51" xfId="0" applyNumberFormat="1" applyFont="1" applyBorder="1"/>
    <xf numFmtId="165" fontId="11" fillId="0" borderId="46" xfId="0" applyNumberFormat="1" applyFont="1" applyBorder="1"/>
    <xf numFmtId="165" fontId="11" fillId="0" borderId="118" xfId="0" applyNumberFormat="1" applyFont="1" applyBorder="1"/>
    <xf numFmtId="165" fontId="11" fillId="0" borderId="45" xfId="0" applyNumberFormat="1" applyFont="1" applyBorder="1"/>
    <xf numFmtId="165" fontId="11" fillId="0" borderId="78" xfId="0" applyNumberFormat="1" applyFont="1" applyBorder="1"/>
    <xf numFmtId="165" fontId="11" fillId="0" borderId="48" xfId="0" applyNumberFormat="1" applyFont="1" applyBorder="1"/>
    <xf numFmtId="165" fontId="11" fillId="0" borderId="59" xfId="0" applyNumberFormat="1" applyFont="1" applyBorder="1"/>
    <xf numFmtId="165" fontId="11" fillId="0" borderId="76" xfId="0" applyNumberFormat="1" applyFont="1" applyBorder="1"/>
    <xf numFmtId="165" fontId="11" fillId="0" borderId="77" xfId="0" applyNumberFormat="1" applyFont="1" applyBorder="1"/>
    <xf numFmtId="165" fontId="11" fillId="0" borderId="40" xfId="0" applyNumberFormat="1" applyFont="1" applyBorder="1"/>
    <xf numFmtId="1" fontId="8" fillId="0" borderId="14" xfId="0" applyNumberFormat="1" applyFont="1" applyBorder="1" applyAlignment="1">
      <alignment horizontal="center"/>
    </xf>
    <xf numFmtId="1" fontId="4" fillId="0" borderId="77" xfId="0" applyNumberFormat="1" applyFont="1" applyBorder="1"/>
    <xf numFmtId="1" fontId="4" fillId="0" borderId="39" xfId="0" applyNumberFormat="1" applyFont="1" applyBorder="1"/>
    <xf numFmtId="1" fontId="11" fillId="0" borderId="110" xfId="0" quotePrefix="1" applyNumberFormat="1" applyFont="1" applyBorder="1"/>
    <xf numFmtId="1" fontId="11" fillId="0" borderId="39" xfId="0" quotePrefix="1" applyNumberFormat="1" applyFont="1" applyBorder="1"/>
    <xf numFmtId="1" fontId="3" fillId="0" borderId="39" xfId="0" applyNumberFormat="1" applyFont="1" applyBorder="1"/>
    <xf numFmtId="1" fontId="11" fillId="0" borderId="76" xfId="0" applyNumberFormat="1" applyFont="1" applyBorder="1"/>
    <xf numFmtId="1" fontId="11" fillId="0" borderId="77" xfId="0" applyNumberFormat="1" applyFont="1" applyBorder="1"/>
    <xf numFmtId="1" fontId="4" fillId="0" borderId="0" xfId="0" applyNumberFormat="1" applyFont="1"/>
    <xf numFmtId="165" fontId="11" fillId="0" borderId="41" xfId="0" applyNumberFormat="1" applyFont="1" applyBorder="1"/>
    <xf numFmtId="165" fontId="11" fillId="0" borderId="42" xfId="0" applyNumberFormat="1" applyFont="1" applyBorder="1"/>
    <xf numFmtId="165" fontId="11" fillId="0" borderId="51" xfId="0" applyNumberFormat="1" applyFont="1" applyBorder="1"/>
    <xf numFmtId="165" fontId="11" fillId="0" borderId="69" xfId="0" applyNumberFormat="1" applyFont="1" applyBorder="1"/>
    <xf numFmtId="1" fontId="11" fillId="0" borderId="38" xfId="0" applyNumberFormat="1" applyFont="1" applyBorder="1"/>
    <xf numFmtId="1" fontId="11" fillId="0" borderId="50" xfId="0" applyNumberFormat="1" applyFont="1" applyBorder="1"/>
    <xf numFmtId="165" fontId="2" fillId="3" borderId="1" xfId="1" applyNumberFormat="1" applyFont="1" applyFill="1" applyBorder="1" applyAlignment="1">
      <alignment horizontal="center"/>
    </xf>
    <xf numFmtId="43" fontId="4" fillId="0" borderId="61" xfId="1" applyFont="1" applyBorder="1" applyAlignment="1">
      <alignment horizontal="center" vertical="center"/>
    </xf>
    <xf numFmtId="0" fontId="4" fillId="0" borderId="38" xfId="0" applyFont="1" applyBorder="1"/>
    <xf numFmtId="0" fontId="8" fillId="0" borderId="14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0" xfId="0" applyFont="1" applyBorder="1"/>
    <xf numFmtId="165" fontId="2" fillId="0" borderId="0" xfId="1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164" fontId="2" fillId="3" borderId="0" xfId="1" applyNumberFormat="1" applyFont="1" applyFill="1" applyBorder="1" applyAlignment="1">
      <alignment horizontal="center"/>
    </xf>
    <xf numFmtId="165" fontId="2" fillId="3" borderId="0" xfId="1" applyNumberFormat="1" applyFont="1" applyFill="1" applyBorder="1" applyAlignment="1">
      <alignment horizontal="center"/>
    </xf>
    <xf numFmtId="165" fontId="3" fillId="0" borderId="0" xfId="1" applyNumberFormat="1" applyFont="1" applyBorder="1"/>
    <xf numFmtId="0" fontId="2" fillId="0" borderId="10" xfId="0" applyFont="1" applyBorder="1"/>
    <xf numFmtId="165" fontId="2" fillId="0" borderId="10" xfId="1" applyNumberFormat="1" applyFont="1" applyBorder="1"/>
    <xf numFmtId="165" fontId="2" fillId="0" borderId="0" xfId="0" applyNumberFormat="1" applyFont="1" applyBorder="1"/>
    <xf numFmtId="43" fontId="4" fillId="0" borderId="149" xfId="1" applyFont="1" applyBorder="1" applyAlignment="1">
      <alignment horizontal="center" vertical="center"/>
    </xf>
    <xf numFmtId="0" fontId="4" fillId="0" borderId="81" xfId="0" applyFont="1" applyFill="1" applyBorder="1"/>
    <xf numFmtId="0" fontId="4" fillId="0" borderId="45" xfId="0" applyFont="1" applyFill="1" applyBorder="1"/>
    <xf numFmtId="166" fontId="4" fillId="0" borderId="45" xfId="0" applyNumberFormat="1" applyFont="1" applyFill="1" applyBorder="1"/>
    <xf numFmtId="166" fontId="4" fillId="0" borderId="78" xfId="0" applyNumberFormat="1" applyFont="1" applyFill="1" applyBorder="1"/>
    <xf numFmtId="0" fontId="14" fillId="0" borderId="38" xfId="0" applyFont="1" applyFill="1" applyBorder="1"/>
    <xf numFmtId="0" fontId="14" fillId="0" borderId="77" xfId="0" applyFont="1" applyFill="1" applyBorder="1"/>
    <xf numFmtId="0" fontId="11" fillId="0" borderId="39" xfId="0" applyFont="1" applyFill="1" applyBorder="1"/>
    <xf numFmtId="170" fontId="11" fillId="0" borderId="39" xfId="0" applyNumberFormat="1" applyFont="1" applyFill="1" applyBorder="1" applyAlignment="1">
      <alignment horizontal="center"/>
    </xf>
    <xf numFmtId="166" fontId="11" fillId="0" borderId="39" xfId="1" applyNumberFormat="1" applyFont="1" applyFill="1" applyBorder="1" applyAlignment="1">
      <alignment horizontal="right"/>
    </xf>
    <xf numFmtId="166" fontId="11" fillId="0" borderId="39" xfId="1" applyNumberFormat="1" applyFont="1" applyFill="1" applyBorder="1"/>
    <xf numFmtId="43" fontId="11" fillId="0" borderId="39" xfId="1" applyFont="1" applyFill="1" applyBorder="1"/>
    <xf numFmtId="0" fontId="11" fillId="0" borderId="39" xfId="0" applyFont="1" applyFill="1" applyBorder="1" applyAlignment="1">
      <alignment horizontal="center"/>
    </xf>
    <xf numFmtId="0" fontId="11" fillId="0" borderId="40" xfId="0" applyFont="1" applyFill="1" applyBorder="1"/>
    <xf numFmtId="165" fontId="2" fillId="0" borderId="0" xfId="0" applyNumberFormat="1" applyFont="1"/>
    <xf numFmtId="165" fontId="2" fillId="0" borderId="5" xfId="0" applyNumberFormat="1" applyFont="1" applyBorder="1"/>
    <xf numFmtId="165" fontId="3" fillId="0" borderId="0" xfId="0" applyNumberFormat="1" applyFont="1" applyBorder="1"/>
    <xf numFmtId="165" fontId="2" fillId="0" borderId="10" xfId="0" applyNumberFormat="1" applyFont="1" applyBorder="1"/>
    <xf numFmtId="0" fontId="3" fillId="0" borderId="7" xfId="0" applyFont="1" applyBorder="1"/>
    <xf numFmtId="0" fontId="2" fillId="0" borderId="8" xfId="0" applyFont="1" applyBorder="1"/>
    <xf numFmtId="0" fontId="2" fillId="0" borderId="11" xfId="0" applyFont="1" applyBorder="1"/>
    <xf numFmtId="165" fontId="11" fillId="0" borderId="0" xfId="0" applyNumberFormat="1" applyFont="1" applyFill="1"/>
    <xf numFmtId="0" fontId="20" fillId="0" borderId="0" xfId="0" applyFont="1"/>
    <xf numFmtId="0" fontId="20" fillId="0" borderId="5" xfId="0" applyFont="1" applyBorder="1"/>
    <xf numFmtId="0" fontId="20" fillId="0" borderId="0" xfId="0" applyFont="1" applyBorder="1"/>
    <xf numFmtId="0" fontId="21" fillId="0" borderId="0" xfId="0" applyFont="1" applyBorder="1"/>
    <xf numFmtId="0" fontId="20" fillId="0" borderId="10" xfId="0" applyFont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170" fontId="4" fillId="4" borderId="48" xfId="0" applyNumberFormat="1" applyFont="1" applyFill="1" applyBorder="1" applyAlignment="1">
      <alignment horizontal="center"/>
    </xf>
    <xf numFmtId="0" fontId="4" fillId="4" borderId="48" xfId="0" applyFont="1" applyFill="1" applyBorder="1"/>
    <xf numFmtId="166" fontId="4" fillId="4" borderId="48" xfId="1" applyNumberFormat="1" applyFont="1" applyFill="1" applyBorder="1"/>
    <xf numFmtId="166" fontId="4" fillId="4" borderId="58" xfId="1" applyNumberFormat="1" applyFont="1" applyFill="1" applyBorder="1"/>
    <xf numFmtId="166" fontId="4" fillId="4" borderId="48" xfId="0" applyNumberFormat="1" applyFont="1" applyFill="1" applyBorder="1"/>
    <xf numFmtId="166" fontId="4" fillId="4" borderId="59" xfId="0" applyNumberFormat="1" applyFont="1" applyFill="1" applyBorder="1"/>
    <xf numFmtId="0" fontId="4" fillId="4" borderId="0" xfId="0" applyFont="1" applyFill="1" applyAlignment="1">
      <alignment horizontal="center"/>
    </xf>
    <xf numFmtId="0" fontId="4" fillId="4" borderId="82" xfId="0" applyFont="1" applyFill="1" applyBorder="1"/>
    <xf numFmtId="0" fontId="4" fillId="4" borderId="57" xfId="0" applyFont="1" applyFill="1" applyBorder="1"/>
    <xf numFmtId="0" fontId="11" fillId="4" borderId="48" xfId="0" applyFont="1" applyFill="1" applyBorder="1"/>
    <xf numFmtId="166" fontId="4" fillId="4" borderId="58" xfId="0" applyNumberFormat="1" applyFont="1" applyFill="1" applyBorder="1"/>
    <xf numFmtId="166" fontId="4" fillId="4" borderId="147" xfId="0" applyNumberFormat="1" applyFont="1" applyFill="1" applyBorder="1"/>
    <xf numFmtId="0" fontId="11" fillId="4" borderId="0" xfId="0" applyFont="1" applyFill="1"/>
    <xf numFmtId="0" fontId="4" fillId="4" borderId="82" xfId="0" applyFont="1" applyFill="1" applyBorder="1" applyAlignment="1">
      <alignment horizontal="left"/>
    </xf>
    <xf numFmtId="0" fontId="11" fillId="4" borderId="7" xfId="0" applyFont="1" applyFill="1" applyBorder="1"/>
    <xf numFmtId="0" fontId="11" fillId="4" borderId="0" xfId="0" applyFont="1" applyFill="1" applyBorder="1"/>
    <xf numFmtId="0" fontId="11" fillId="4" borderId="32" xfId="0" applyFont="1" applyFill="1" applyBorder="1" applyAlignment="1">
      <alignment horizontal="center"/>
    </xf>
    <xf numFmtId="0" fontId="4" fillId="4" borderId="82" xfId="0" applyFont="1" applyFill="1" applyBorder="1" applyAlignment="1">
      <alignment horizontal="left" wrapText="1"/>
    </xf>
    <xf numFmtId="0" fontId="4" fillId="4" borderId="57" xfId="0" applyFont="1" applyFill="1" applyBorder="1" applyAlignment="1">
      <alignment wrapText="1"/>
    </xf>
    <xf numFmtId="0" fontId="4" fillId="4" borderId="0" xfId="0" applyFont="1" applyFill="1"/>
    <xf numFmtId="1" fontId="4" fillId="4" borderId="82" xfId="0" applyNumberFormat="1" applyFont="1" applyFill="1" applyBorder="1" applyAlignment="1">
      <alignment horizontal="left"/>
    </xf>
    <xf numFmtId="165" fontId="4" fillId="4" borderId="48" xfId="0" applyNumberFormat="1" applyFont="1" applyFill="1" applyBorder="1" applyAlignment="1">
      <alignment horizontal="left"/>
    </xf>
    <xf numFmtId="165" fontId="4" fillId="4" borderId="58" xfId="0" applyNumberFormat="1" applyFont="1" applyFill="1" applyBorder="1" applyAlignment="1">
      <alignment horizontal="left"/>
    </xf>
    <xf numFmtId="165" fontId="4" fillId="4" borderId="59" xfId="0" applyNumberFormat="1" applyFont="1" applyFill="1" applyBorder="1" applyAlignment="1">
      <alignment horizontal="left"/>
    </xf>
    <xf numFmtId="165" fontId="11" fillId="4" borderId="0" xfId="0" applyNumberFormat="1" applyFont="1" applyFill="1"/>
    <xf numFmtId="0" fontId="4" fillId="4" borderId="48" xfId="0" applyFont="1" applyFill="1" applyBorder="1" applyAlignment="1">
      <alignment horizontal="center"/>
    </xf>
    <xf numFmtId="0" fontId="4" fillId="4" borderId="83" xfId="0" applyFont="1" applyFill="1" applyBorder="1"/>
    <xf numFmtId="0" fontId="2" fillId="4" borderId="48" xfId="0" applyFont="1" applyFill="1" applyBorder="1"/>
    <xf numFmtId="166" fontId="2" fillId="4" borderId="58" xfId="0" applyNumberFormat="1" applyFont="1" applyFill="1" applyBorder="1"/>
    <xf numFmtId="0" fontId="2" fillId="4" borderId="83" xfId="0" applyFont="1" applyFill="1" applyBorder="1"/>
    <xf numFmtId="0" fontId="2" fillId="4" borderId="0" xfId="0" applyFont="1" applyFill="1"/>
    <xf numFmtId="1" fontId="4" fillId="0" borderId="9" xfId="0" applyNumberFormat="1" applyFont="1" applyFill="1" applyBorder="1" applyAlignment="1">
      <alignment horizontal="left"/>
    </xf>
    <xf numFmtId="165" fontId="4" fillId="0" borderId="10" xfId="0" applyNumberFormat="1" applyFont="1" applyFill="1" applyBorder="1" applyAlignment="1">
      <alignment horizontal="left"/>
    </xf>
    <xf numFmtId="165" fontId="4" fillId="0" borderId="11" xfId="0" applyNumberFormat="1" applyFont="1" applyFill="1" applyBorder="1" applyAlignment="1">
      <alignment horizontal="left"/>
    </xf>
    <xf numFmtId="165" fontId="11" fillId="0" borderId="156" xfId="0" applyNumberFormat="1" applyFont="1" applyBorder="1"/>
    <xf numFmtId="165" fontId="11" fillId="0" borderId="155" xfId="0" applyNumberFormat="1" applyFont="1" applyBorder="1"/>
    <xf numFmtId="165" fontId="2" fillId="4" borderId="0" xfId="1" applyNumberFormat="1" applyFont="1" applyFill="1"/>
    <xf numFmtId="165" fontId="2" fillId="4" borderId="5" xfId="1" applyNumberFormat="1" applyFont="1" applyFill="1" applyBorder="1"/>
    <xf numFmtId="165" fontId="2" fillId="4" borderId="0" xfId="1" applyNumberFormat="1" applyFont="1" applyFill="1" applyBorder="1"/>
    <xf numFmtId="165" fontId="3" fillId="4" borderId="0" xfId="1" applyNumberFormat="1" applyFont="1" applyFill="1" applyBorder="1"/>
    <xf numFmtId="164" fontId="2" fillId="4" borderId="0" xfId="1" applyNumberFormat="1" applyFont="1" applyFill="1" applyBorder="1" applyAlignment="1">
      <alignment horizontal="center"/>
    </xf>
    <xf numFmtId="165" fontId="2" fillId="4" borderId="0" xfId="1" applyNumberFormat="1" applyFont="1" applyFill="1" applyBorder="1" applyAlignment="1">
      <alignment horizontal="center"/>
    </xf>
    <xf numFmtId="165" fontId="2" fillId="4" borderId="1" xfId="1" applyNumberFormat="1" applyFont="1" applyFill="1" applyBorder="1" applyAlignment="1">
      <alignment horizontal="center"/>
    </xf>
    <xf numFmtId="165" fontId="2" fillId="4" borderId="1" xfId="1" applyNumberFormat="1" applyFont="1" applyFill="1" applyBorder="1"/>
    <xf numFmtId="164" fontId="3" fillId="4" borderId="2" xfId="1" applyNumberFormat="1" applyFont="1" applyFill="1" applyBorder="1"/>
    <xf numFmtId="165" fontId="2" fillId="4" borderId="0" xfId="0" applyNumberFormat="1" applyFont="1" applyFill="1" applyBorder="1"/>
    <xf numFmtId="165" fontId="2" fillId="4" borderId="10" xfId="1" applyNumberFormat="1" applyFont="1" applyFill="1" applyBorder="1"/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6" fillId="4" borderId="1" xfId="0" applyFont="1" applyFill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4" borderId="0" xfId="0" applyFont="1" applyFill="1" applyBorder="1" applyAlignment="1">
      <alignment horizontal="center"/>
    </xf>
    <xf numFmtId="0" fontId="2" fillId="4" borderId="6" xfId="0" applyFont="1" applyFill="1" applyBorder="1"/>
    <xf numFmtId="0" fontId="2" fillId="4" borderId="8" xfId="0" applyFont="1" applyFill="1" applyBorder="1"/>
    <xf numFmtId="0" fontId="6" fillId="4" borderId="8" xfId="0" applyFont="1" applyFill="1" applyBorder="1" applyAlignment="1">
      <alignment horizontal="center"/>
    </xf>
    <xf numFmtId="0" fontId="3" fillId="4" borderId="8" xfId="0" applyFont="1" applyFill="1" applyBorder="1"/>
    <xf numFmtId="0" fontId="2" fillId="4" borderId="11" xfId="0" applyFont="1" applyFill="1" applyBorder="1"/>
    <xf numFmtId="0" fontId="4" fillId="4" borderId="82" xfId="0" applyFont="1" applyFill="1" applyBorder="1" applyAlignment="1">
      <alignment horizontal="center"/>
    </xf>
    <xf numFmtId="0" fontId="4" fillId="4" borderId="59" xfId="0" applyFont="1" applyFill="1" applyBorder="1"/>
    <xf numFmtId="165" fontId="4" fillId="4" borderId="82" xfId="0" applyNumberFormat="1" applyFont="1" applyFill="1" applyBorder="1"/>
    <xf numFmtId="165" fontId="4" fillId="4" borderId="48" xfId="0" applyNumberFormat="1" applyFont="1" applyFill="1" applyBorder="1"/>
    <xf numFmtId="165" fontId="4" fillId="4" borderId="58" xfId="0" applyNumberFormat="1" applyFont="1" applyFill="1" applyBorder="1"/>
    <xf numFmtId="165" fontId="4" fillId="4" borderId="59" xfId="0" applyNumberFormat="1" applyFont="1" applyFill="1" applyBorder="1"/>
    <xf numFmtId="165" fontId="4" fillId="4" borderId="0" xfId="0" applyNumberFormat="1" applyFont="1" applyFill="1"/>
    <xf numFmtId="165" fontId="4" fillId="4" borderId="82" xfId="0" applyNumberFormat="1" applyFont="1" applyFill="1" applyBorder="1" applyAlignment="1">
      <alignment horizontal="left" vertical="top"/>
    </xf>
    <xf numFmtId="1" fontId="4" fillId="4" borderId="57" xfId="0" applyNumberFormat="1" applyFont="1" applyFill="1" applyBorder="1" applyAlignment="1">
      <alignment horizontal="left" vertical="top"/>
    </xf>
    <xf numFmtId="165" fontId="4" fillId="4" borderId="57" xfId="0" applyNumberFormat="1" applyFont="1" applyFill="1" applyBorder="1" applyAlignment="1">
      <alignment horizontal="right"/>
    </xf>
    <xf numFmtId="165" fontId="4" fillId="4" borderId="48" xfId="0" applyNumberFormat="1" applyFont="1" applyFill="1" applyBorder="1" applyAlignment="1">
      <alignment horizontal="right"/>
    </xf>
    <xf numFmtId="0" fontId="22" fillId="0" borderId="12" xfId="0" applyFont="1" applyBorder="1" applyAlignment="1">
      <alignment horizontal="center"/>
    </xf>
    <xf numFmtId="165" fontId="3" fillId="4" borderId="0" xfId="1" applyNumberFormat="1" applyFont="1" applyFill="1"/>
    <xf numFmtId="165" fontId="3" fillId="4" borderId="5" xfId="1" applyNumberFormat="1" applyFont="1" applyFill="1" applyBorder="1"/>
    <xf numFmtId="165" fontId="3" fillId="4" borderId="1" xfId="1" applyNumberFormat="1" applyFont="1" applyFill="1" applyBorder="1"/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65" fontId="2" fillId="0" borderId="10" xfId="0" applyNumberFormat="1" applyFont="1" applyBorder="1" applyAlignment="1">
      <alignment horizontal="center" vertical="center"/>
    </xf>
    <xf numFmtId="165" fontId="3" fillId="4" borderId="10" xfId="1" applyNumberFormat="1" applyFont="1" applyFill="1" applyBorder="1" applyAlignment="1">
      <alignment horizontal="center" vertical="center"/>
    </xf>
    <xf numFmtId="165" fontId="3" fillId="4" borderId="10" xfId="1" applyNumberFormat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165" fontId="3" fillId="4" borderId="2" xfId="1" applyNumberFormat="1" applyFont="1" applyFill="1" applyBorder="1"/>
    <xf numFmtId="0" fontId="3" fillId="0" borderId="10" xfId="0" applyFont="1" applyBorder="1" applyAlignment="1">
      <alignment horizontal="left" vertical="center"/>
    </xf>
    <xf numFmtId="164" fontId="3" fillId="4" borderId="0" xfId="1" applyNumberFormat="1" applyFont="1" applyFill="1" applyBorder="1"/>
    <xf numFmtId="0" fontId="2" fillId="4" borderId="0" xfId="0" applyFont="1" applyFill="1" applyBorder="1"/>
    <xf numFmtId="0" fontId="2" fillId="0" borderId="10" xfId="0" applyFont="1" applyFill="1" applyBorder="1"/>
    <xf numFmtId="0" fontId="3" fillId="0" borderId="8" xfId="0" applyFont="1" applyBorder="1"/>
    <xf numFmtId="0" fontId="23" fillId="0" borderId="0" xfId="0" applyFont="1"/>
    <xf numFmtId="0" fontId="3" fillId="4" borderId="7" xfId="0" applyFont="1" applyFill="1" applyBorder="1" applyAlignment="1">
      <alignment horizontal="center"/>
    </xf>
    <xf numFmtId="0" fontId="3" fillId="4" borderId="0" xfId="0" applyFont="1" applyFill="1" applyBorder="1"/>
    <xf numFmtId="0" fontId="2" fillId="4" borderId="0" xfId="0" applyFont="1" applyFill="1" applyBorder="1" applyAlignment="1">
      <alignment horizontal="right"/>
    </xf>
    <xf numFmtId="0" fontId="20" fillId="4" borderId="0" xfId="0" applyFont="1" applyFill="1" applyBorder="1"/>
    <xf numFmtId="0" fontId="2" fillId="4" borderId="7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left"/>
    </xf>
    <xf numFmtId="164" fontId="2" fillId="4" borderId="0" xfId="1" applyNumberFormat="1" applyFont="1" applyFill="1" applyBorder="1"/>
    <xf numFmtId="164" fontId="3" fillId="4" borderId="2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0" xfId="0" applyFont="1" applyBorder="1"/>
    <xf numFmtId="165" fontId="11" fillId="0" borderId="157" xfId="0" applyNumberFormat="1" applyFont="1" applyBorder="1"/>
    <xf numFmtId="165" fontId="4" fillId="0" borderId="157" xfId="0" applyNumberFormat="1" applyFont="1" applyFill="1" applyBorder="1" applyAlignment="1">
      <alignment horizontal="left"/>
    </xf>
    <xf numFmtId="1" fontId="8" fillId="0" borderId="163" xfId="0" applyNumberFormat="1" applyFont="1" applyBorder="1" applyAlignment="1">
      <alignment horizontal="center"/>
    </xf>
    <xf numFmtId="0" fontId="8" fillId="0" borderId="164" xfId="0" applyFont="1" applyBorder="1" applyAlignment="1">
      <alignment horizontal="center"/>
    </xf>
    <xf numFmtId="1" fontId="8" fillId="0" borderId="7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165" fontId="11" fillId="0" borderId="165" xfId="0" applyNumberFormat="1" applyFont="1" applyBorder="1"/>
    <xf numFmtId="165" fontId="11" fillId="0" borderId="166" xfId="0" applyNumberFormat="1" applyFont="1" applyBorder="1"/>
    <xf numFmtId="165" fontId="4" fillId="0" borderId="165" xfId="0" applyNumberFormat="1" applyFont="1" applyFill="1" applyBorder="1" applyAlignment="1">
      <alignment horizontal="left"/>
    </xf>
    <xf numFmtId="165" fontId="4" fillId="0" borderId="166" xfId="0" applyNumberFormat="1" applyFont="1" applyFill="1" applyBorder="1" applyAlignment="1">
      <alignment horizontal="left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2" fillId="0" borderId="0" xfId="0" applyFont="1" applyFill="1"/>
    <xf numFmtId="0" fontId="22" fillId="0" borderId="0" xfId="0" applyFont="1" applyFill="1"/>
    <xf numFmtId="0" fontId="3" fillId="0" borderId="0" xfId="0" applyFont="1" applyFill="1"/>
    <xf numFmtId="0" fontId="26" fillId="0" borderId="0" xfId="0" applyFont="1" applyFill="1" applyAlignment="1">
      <alignment horizontal="left" vertical="center"/>
    </xf>
    <xf numFmtId="0" fontId="2" fillId="0" borderId="0" xfId="0" applyFont="1" applyFill="1" applyAlignment="1">
      <alignment wrapText="1"/>
    </xf>
    <xf numFmtId="0" fontId="5" fillId="0" borderId="0" xfId="0" applyFont="1" applyFill="1"/>
    <xf numFmtId="0" fontId="27" fillId="0" borderId="0" xfId="0" applyFont="1" applyFill="1"/>
    <xf numFmtId="0" fontId="5" fillId="0" borderId="0" xfId="0" applyFont="1" applyFill="1" applyAlignment="1">
      <alignment wrapText="1"/>
    </xf>
    <xf numFmtId="0" fontId="3" fillId="0" borderId="0" xfId="0" applyFont="1" applyFill="1" applyProtection="1">
      <protection locked="0"/>
    </xf>
    <xf numFmtId="0" fontId="28" fillId="0" borderId="0" xfId="0" applyFont="1" applyFill="1" applyAlignment="1">
      <alignment horizontal="left" vertical="center"/>
    </xf>
    <xf numFmtId="0" fontId="18" fillId="0" borderId="0" xfId="0" applyFont="1" applyFill="1"/>
    <xf numFmtId="0" fontId="18" fillId="0" borderId="0" xfId="0" applyFont="1" applyFill="1" applyAlignment="1">
      <alignment horizontal="left"/>
    </xf>
    <xf numFmtId="0" fontId="11" fillId="0" borderId="0" xfId="0" applyFont="1" applyFill="1" applyAlignment="1">
      <alignment horizontal="right"/>
    </xf>
    <xf numFmtId="0" fontId="22" fillId="0" borderId="177" xfId="0" applyFont="1" applyFill="1" applyBorder="1"/>
    <xf numFmtId="0" fontId="3" fillId="0" borderId="178" xfId="0" applyFont="1" applyFill="1" applyBorder="1" applyAlignment="1">
      <alignment wrapText="1"/>
    </xf>
    <xf numFmtId="0" fontId="29" fillId="0" borderId="0" xfId="0" applyFont="1" applyFill="1"/>
    <xf numFmtId="0" fontId="29" fillId="0" borderId="165" xfId="0" applyFont="1" applyFill="1" applyBorder="1"/>
    <xf numFmtId="0" fontId="29" fillId="0" borderId="157" xfId="0" applyFont="1" applyFill="1" applyBorder="1" applyAlignment="1">
      <alignment wrapText="1"/>
    </xf>
    <xf numFmtId="0" fontId="29" fillId="0" borderId="157" xfId="0" applyFont="1" applyFill="1" applyBorder="1"/>
    <xf numFmtId="166" fontId="29" fillId="0" borderId="166" xfId="0" applyNumberFormat="1" applyFont="1" applyFill="1" applyBorder="1"/>
    <xf numFmtId="43" fontId="29" fillId="0" borderId="157" xfId="5" applyFont="1" applyFill="1" applyBorder="1" applyProtection="1"/>
    <xf numFmtId="43" fontId="29" fillId="0" borderId="166" xfId="5" applyFont="1" applyFill="1" applyBorder="1" applyProtection="1"/>
    <xf numFmtId="0" fontId="29" fillId="0" borderId="0" xfId="0" applyFont="1" applyFill="1" applyProtection="1">
      <protection locked="0"/>
    </xf>
    <xf numFmtId="0" fontId="29" fillId="0" borderId="165" xfId="0" applyFont="1" applyFill="1" applyBorder="1" applyAlignment="1">
      <alignment horizontal="center"/>
    </xf>
    <xf numFmtId="43" fontId="29" fillId="0" borderId="157" xfId="5" applyFont="1" applyFill="1" applyBorder="1" applyAlignment="1" applyProtection="1">
      <alignment horizontal="center"/>
    </xf>
    <xf numFmtId="0" fontId="6" fillId="0" borderId="0" xfId="0" applyFont="1" applyFill="1" applyAlignment="1">
      <alignment horizontal="center" vertical="center"/>
    </xf>
    <xf numFmtId="0" fontId="6" fillId="0" borderId="169" xfId="0" applyFont="1" applyFill="1" applyBorder="1" applyAlignment="1">
      <alignment horizontal="center" vertical="center"/>
    </xf>
    <xf numFmtId="0" fontId="30" fillId="0" borderId="170" xfId="0" applyFont="1" applyFill="1" applyBorder="1" applyAlignment="1">
      <alignment horizontal="center" vertical="center"/>
    </xf>
    <xf numFmtId="43" fontId="31" fillId="0" borderId="178" xfId="5" applyFont="1" applyFill="1" applyBorder="1" applyAlignment="1" applyProtection="1">
      <alignment horizontal="center"/>
    </xf>
    <xf numFmtId="0" fontId="32" fillId="4" borderId="0" xfId="0" applyFont="1" applyFill="1"/>
    <xf numFmtId="0" fontId="32" fillId="0" borderId="0" xfId="0" applyFont="1" applyFill="1"/>
    <xf numFmtId="0" fontId="32" fillId="4" borderId="0" xfId="0" applyFont="1" applyFill="1" applyProtection="1"/>
    <xf numFmtId="0" fontId="32" fillId="0" borderId="0" xfId="0" applyFont="1" applyFill="1" applyProtection="1"/>
    <xf numFmtId="0" fontId="32" fillId="4" borderId="0" xfId="0" applyFont="1" applyFill="1" applyProtection="1">
      <protection locked="0"/>
    </xf>
    <xf numFmtId="0" fontId="32" fillId="0" borderId="0" xfId="0" applyFont="1" applyFill="1" applyProtection="1">
      <protection locked="0"/>
    </xf>
    <xf numFmtId="0" fontId="32" fillId="4" borderId="0" xfId="0" applyFont="1" applyFill="1" applyAlignment="1" applyProtection="1">
      <alignment horizontal="center" vertical="center"/>
    </xf>
    <xf numFmtId="0" fontId="32" fillId="0" borderId="0" xfId="0" applyFont="1" applyFill="1" applyAlignment="1" applyProtection="1">
      <alignment horizontal="center" vertical="center"/>
    </xf>
    <xf numFmtId="169" fontId="24" fillId="0" borderId="194" xfId="0" applyNumberFormat="1" applyFont="1" applyFill="1" applyBorder="1" applyAlignment="1">
      <alignment horizontal="center"/>
    </xf>
    <xf numFmtId="169" fontId="24" fillId="0" borderId="194" xfId="0" quotePrefix="1" applyNumberFormat="1" applyFont="1" applyFill="1" applyBorder="1" applyAlignment="1">
      <alignment horizontal="center"/>
    </xf>
    <xf numFmtId="169" fontId="24" fillId="0" borderId="216" xfId="0" applyNumberFormat="1" applyFont="1" applyFill="1" applyBorder="1" applyAlignment="1">
      <alignment horizontal="center"/>
    </xf>
    <xf numFmtId="0" fontId="24" fillId="0" borderId="217" xfId="0" applyFont="1" applyFill="1" applyBorder="1" applyAlignment="1" applyProtection="1">
      <alignment horizontal="center" vertical="center"/>
      <protection locked="0"/>
    </xf>
    <xf numFmtId="166" fontId="32" fillId="0" borderId="220" xfId="5" applyNumberFormat="1" applyFont="1" applyFill="1" applyBorder="1" applyAlignment="1" applyProtection="1">
      <alignment horizontal="center" vertical="center"/>
      <protection locked="0"/>
    </xf>
    <xf numFmtId="3" fontId="32" fillId="0" borderId="197" xfId="5" applyNumberFormat="1" applyFont="1" applyFill="1" applyBorder="1" applyAlignment="1" applyProtection="1">
      <alignment vertical="center"/>
      <protection locked="0"/>
    </xf>
    <xf numFmtId="3" fontId="32" fillId="0" borderId="198" xfId="5" applyNumberFormat="1" applyFont="1" applyFill="1" applyBorder="1" applyAlignment="1" applyProtection="1">
      <alignment vertical="center"/>
      <protection locked="0"/>
    </xf>
    <xf numFmtId="3" fontId="32" fillId="0" borderId="221" xfId="5" applyNumberFormat="1" applyFont="1" applyFill="1" applyBorder="1" applyAlignment="1" applyProtection="1">
      <alignment vertical="center"/>
      <protection locked="0"/>
    </xf>
    <xf numFmtId="3" fontId="32" fillId="0" borderId="222" xfId="5" applyNumberFormat="1" applyFont="1" applyFill="1" applyBorder="1" applyAlignment="1" applyProtection="1">
      <alignment vertical="center"/>
      <protection locked="0"/>
    </xf>
    <xf numFmtId="0" fontId="24" fillId="0" borderId="201" xfId="0" applyFont="1" applyFill="1" applyBorder="1" applyAlignment="1" applyProtection="1">
      <alignment horizontal="center" vertical="center"/>
      <protection locked="0"/>
    </xf>
    <xf numFmtId="166" fontId="32" fillId="0" borderId="225" xfId="5" applyNumberFormat="1" applyFont="1" applyFill="1" applyBorder="1" applyAlignment="1" applyProtection="1">
      <alignment horizontal="center" vertical="center"/>
      <protection locked="0"/>
    </xf>
    <xf numFmtId="3" fontId="32" fillId="0" borderId="200" xfId="5" applyNumberFormat="1" applyFont="1" applyFill="1" applyBorder="1" applyAlignment="1" applyProtection="1">
      <alignment vertical="center"/>
      <protection locked="0"/>
    </xf>
    <xf numFmtId="3" fontId="32" fillId="0" borderId="173" xfId="5" applyNumberFormat="1" applyFont="1" applyFill="1" applyBorder="1" applyAlignment="1" applyProtection="1">
      <alignment vertical="center"/>
      <protection locked="0"/>
    </xf>
    <xf numFmtId="3" fontId="32" fillId="0" borderId="225" xfId="5" applyNumberFormat="1" applyFont="1" applyFill="1" applyBorder="1" applyAlignment="1" applyProtection="1">
      <alignment vertical="center"/>
      <protection locked="0"/>
    </xf>
    <xf numFmtId="3" fontId="32" fillId="0" borderId="226" xfId="5" applyNumberFormat="1" applyFont="1" applyFill="1" applyBorder="1" applyAlignment="1" applyProtection="1">
      <alignment vertical="center"/>
      <protection locked="0"/>
    </xf>
    <xf numFmtId="0" fontId="24" fillId="0" borderId="202" xfId="0" applyFont="1" applyFill="1" applyBorder="1" applyAlignment="1" applyProtection="1">
      <alignment horizontal="center" vertical="center"/>
      <protection locked="0"/>
    </xf>
    <xf numFmtId="166" fontId="32" fillId="0" borderId="229" xfId="5" applyNumberFormat="1" applyFont="1" applyFill="1" applyBorder="1" applyAlignment="1" applyProtection="1">
      <alignment horizontal="center" vertical="center"/>
      <protection locked="0"/>
    </xf>
    <xf numFmtId="3" fontId="32" fillId="0" borderId="203" xfId="5" applyNumberFormat="1" applyFont="1" applyFill="1" applyBorder="1" applyAlignment="1" applyProtection="1">
      <alignment vertical="center"/>
      <protection locked="0"/>
    </xf>
    <xf numFmtId="3" fontId="32" fillId="0" borderId="204" xfId="5" applyNumberFormat="1" applyFont="1" applyFill="1" applyBorder="1" applyAlignment="1" applyProtection="1">
      <alignment vertical="center"/>
      <protection locked="0"/>
    </xf>
    <xf numFmtId="3" fontId="32" fillId="0" borderId="229" xfId="5" applyNumberFormat="1" applyFont="1" applyFill="1" applyBorder="1" applyAlignment="1" applyProtection="1">
      <alignment vertical="center"/>
      <protection locked="0"/>
    </xf>
    <xf numFmtId="3" fontId="32" fillId="0" borderId="230" xfId="5" applyNumberFormat="1" applyFont="1" applyFill="1" applyBorder="1" applyAlignment="1" applyProtection="1">
      <alignment vertical="center"/>
      <protection locked="0"/>
    </xf>
    <xf numFmtId="0" fontId="24" fillId="0" borderId="171" xfId="0" applyFont="1" applyFill="1" applyBorder="1" applyAlignment="1" applyProtection="1">
      <alignment horizontal="center" vertical="center"/>
    </xf>
    <xf numFmtId="166" fontId="24" fillId="0" borderId="186" xfId="5" applyNumberFormat="1" applyFont="1" applyFill="1" applyBorder="1" applyAlignment="1" applyProtection="1">
      <alignment horizontal="center" vertical="center"/>
    </xf>
    <xf numFmtId="166" fontId="24" fillId="0" borderId="231" xfId="5" applyNumberFormat="1" applyFont="1" applyFill="1" applyBorder="1" applyAlignment="1" applyProtection="1">
      <alignment vertical="center"/>
    </xf>
    <xf numFmtId="166" fontId="24" fillId="0" borderId="174" xfId="5" applyNumberFormat="1" applyFont="1" applyFill="1" applyBorder="1" applyAlignment="1" applyProtection="1">
      <alignment vertical="center"/>
    </xf>
    <xf numFmtId="166" fontId="24" fillId="0" borderId="186" xfId="5" applyNumberFormat="1" applyFont="1" applyFill="1" applyBorder="1" applyAlignment="1" applyProtection="1">
      <alignment vertical="center"/>
    </xf>
    <xf numFmtId="166" fontId="24" fillId="0" borderId="172" xfId="5" applyNumberFormat="1" applyFont="1" applyFill="1" applyBorder="1" applyAlignment="1" applyProtection="1">
      <alignment vertical="center"/>
    </xf>
    <xf numFmtId="0" fontId="24" fillId="0" borderId="217" xfId="0" applyFont="1" applyFill="1" applyBorder="1" applyAlignment="1" applyProtection="1">
      <alignment horizontal="center" vertical="center"/>
    </xf>
    <xf numFmtId="3" fontId="32" fillId="0" borderId="220" xfId="5" applyNumberFormat="1" applyFont="1" applyFill="1" applyBorder="1" applyAlignment="1" applyProtection="1">
      <alignment vertical="center"/>
      <protection locked="0"/>
    </xf>
    <xf numFmtId="3" fontId="32" fillId="0" borderId="232" xfId="5" applyNumberFormat="1" applyFont="1" applyFill="1" applyBorder="1" applyAlignment="1" applyProtection="1">
      <alignment vertical="center"/>
      <protection locked="0"/>
    </xf>
    <xf numFmtId="0" fontId="24" fillId="0" borderId="202" xfId="0" applyFont="1" applyFill="1" applyBorder="1" applyAlignment="1" applyProtection="1">
      <alignment horizontal="center" vertical="center"/>
    </xf>
    <xf numFmtId="0" fontId="24" fillId="0" borderId="233" xfId="0" applyFont="1" applyFill="1" applyBorder="1" applyAlignment="1" applyProtection="1">
      <alignment horizontal="center" vertical="center"/>
    </xf>
    <xf numFmtId="0" fontId="24" fillId="0" borderId="234" xfId="0" applyFont="1" applyFill="1" applyBorder="1" applyProtection="1"/>
    <xf numFmtId="166" fontId="24" fillId="0" borderId="235" xfId="5" applyNumberFormat="1" applyFont="1" applyFill="1" applyBorder="1" applyAlignment="1" applyProtection="1">
      <alignment vertical="center"/>
      <protection locked="0"/>
    </xf>
    <xf numFmtId="166" fontId="24" fillId="0" borderId="176" xfId="5" applyNumberFormat="1" applyFont="1" applyFill="1" applyBorder="1" applyAlignment="1" applyProtection="1">
      <alignment vertical="center"/>
      <protection locked="0"/>
    </xf>
    <xf numFmtId="166" fontId="24" fillId="0" borderId="234" xfId="5" applyNumberFormat="1" applyFont="1" applyFill="1" applyBorder="1" applyAlignment="1" applyProtection="1">
      <alignment vertical="center"/>
      <protection locked="0"/>
    </xf>
    <xf numFmtId="166" fontId="24" fillId="0" borderId="236" xfId="5" applyNumberFormat="1" applyFont="1" applyFill="1" applyBorder="1" applyAlignment="1" applyProtection="1">
      <alignment vertical="center"/>
      <protection locked="0"/>
    </xf>
    <xf numFmtId="0" fontId="32" fillId="0" borderId="0" xfId="0" applyFont="1" applyFill="1" applyBorder="1"/>
    <xf numFmtId="39" fontId="32" fillId="0" borderId="0" xfId="0" applyNumberFormat="1" applyFont="1" applyFill="1" applyBorder="1"/>
    <xf numFmtId="0" fontId="24" fillId="0" borderId="0" xfId="0" applyFont="1" applyFill="1" applyAlignment="1"/>
    <xf numFmtId="0" fontId="24" fillId="0" borderId="0" xfId="0" applyFont="1" applyFill="1" applyAlignment="1" applyProtection="1"/>
    <xf numFmtId="0" fontId="32" fillId="0" borderId="0" xfId="0" applyFont="1" applyFill="1" applyBorder="1" applyProtection="1"/>
    <xf numFmtId="0" fontId="32" fillId="0" borderId="4" xfId="0" applyFont="1" applyFill="1" applyBorder="1"/>
    <xf numFmtId="0" fontId="32" fillId="0" borderId="5" xfId="0" applyFont="1" applyFill="1" applyBorder="1"/>
    <xf numFmtId="0" fontId="32" fillId="0" borderId="207" xfId="0" applyFont="1" applyFill="1" applyBorder="1"/>
    <xf numFmtId="0" fontId="24" fillId="0" borderId="208" xfId="0" applyFont="1" applyFill="1" applyBorder="1" applyAlignment="1">
      <alignment horizontal="center" wrapText="1"/>
    </xf>
    <xf numFmtId="0" fontId="24" fillId="0" borderId="207" xfId="0" applyFont="1" applyFill="1" applyBorder="1" applyAlignment="1"/>
    <xf numFmtId="0" fontId="24" fillId="0" borderId="212" xfId="0" applyFont="1" applyFill="1" applyBorder="1" applyAlignment="1">
      <alignment horizontal="center" wrapText="1"/>
    </xf>
    <xf numFmtId="0" fontId="32" fillId="0" borderId="7" xfId="0" applyFont="1" applyFill="1" applyBorder="1"/>
    <xf numFmtId="0" fontId="32" fillId="0" borderId="213" xfId="0" applyFont="1" applyFill="1" applyBorder="1"/>
    <xf numFmtId="0" fontId="24" fillId="0" borderId="214" xfId="0" applyFont="1" applyFill="1" applyBorder="1" applyAlignment="1">
      <alignment horizontal="center" wrapText="1"/>
    </xf>
    <xf numFmtId="0" fontId="24" fillId="0" borderId="214" xfId="0" applyFont="1" applyFill="1" applyBorder="1" applyAlignment="1">
      <alignment horizontal="center"/>
    </xf>
    <xf numFmtId="0" fontId="24" fillId="0" borderId="215" xfId="0" applyFont="1" applyFill="1" applyBorder="1" applyAlignment="1">
      <alignment horizontal="center" wrapText="1"/>
    </xf>
    <xf numFmtId="0" fontId="24" fillId="0" borderId="175" xfId="0" applyFont="1" applyFill="1" applyBorder="1" applyAlignment="1">
      <alignment horizontal="center" vertical="center"/>
    </xf>
    <xf numFmtId="0" fontId="24" fillId="0" borderId="109" xfId="0" applyFont="1" applyFill="1" applyBorder="1" applyAlignment="1">
      <alignment horizontal="left" vertical="center"/>
    </xf>
    <xf numFmtId="0" fontId="32" fillId="0" borderId="191" xfId="0" applyFont="1" applyFill="1" applyBorder="1"/>
    <xf numFmtId="0" fontId="24" fillId="4" borderId="0" xfId="0" applyFont="1" applyFill="1"/>
    <xf numFmtId="0" fontId="24" fillId="0" borderId="0" xfId="0" applyFont="1" applyFill="1"/>
    <xf numFmtId="0" fontId="32" fillId="0" borderId="0" xfId="0" applyFont="1" applyFill="1" applyAlignment="1" applyProtection="1"/>
    <xf numFmtId="0" fontId="24" fillId="0" borderId="189" xfId="0" applyFont="1" applyFill="1" applyBorder="1" applyProtection="1"/>
    <xf numFmtId="0" fontId="24" fillId="0" borderId="237" xfId="0" applyFont="1" applyFill="1" applyBorder="1" applyAlignment="1" applyProtection="1">
      <alignment horizontal="center"/>
    </xf>
    <xf numFmtId="0" fontId="24" fillId="0" borderId="237" xfId="0" applyFont="1" applyFill="1" applyBorder="1" applyAlignment="1" applyProtection="1">
      <alignment horizontal="center" wrapText="1"/>
    </xf>
    <xf numFmtId="0" fontId="24" fillId="0" borderId="190" xfId="0" applyFont="1" applyFill="1" applyBorder="1" applyProtection="1"/>
    <xf numFmtId="0" fontId="24" fillId="0" borderId="214" xfId="0" applyFont="1" applyFill="1" applyBorder="1" applyAlignment="1" applyProtection="1">
      <alignment horizontal="center"/>
    </xf>
    <xf numFmtId="0" fontId="24" fillId="0" borderId="214" xfId="0" applyFont="1" applyFill="1" applyBorder="1" applyAlignment="1" applyProtection="1">
      <alignment horizontal="center" wrapText="1"/>
    </xf>
    <xf numFmtId="0" fontId="24" fillId="0" borderId="190" xfId="0" applyFont="1" applyFill="1" applyBorder="1" applyAlignment="1" applyProtection="1">
      <alignment horizontal="center"/>
    </xf>
    <xf numFmtId="0" fontId="24" fillId="0" borderId="238" xfId="0" applyFont="1" applyFill="1" applyBorder="1" applyAlignment="1" applyProtection="1">
      <alignment horizontal="center"/>
    </xf>
    <xf numFmtId="0" fontId="24" fillId="0" borderId="194" xfId="0" applyFont="1" applyFill="1" applyBorder="1" applyAlignment="1" applyProtection="1">
      <alignment horizontal="center"/>
    </xf>
    <xf numFmtId="169" fontId="24" fillId="0" borderId="239" xfId="0" applyNumberFormat="1" applyFont="1" applyFill="1" applyBorder="1" applyAlignment="1">
      <alignment horizontal="center"/>
    </xf>
    <xf numFmtId="0" fontId="24" fillId="0" borderId="196" xfId="0" applyFont="1" applyFill="1" applyBorder="1" applyAlignment="1" applyProtection="1">
      <alignment horizontal="center" vertical="center"/>
      <protection locked="0"/>
    </xf>
    <xf numFmtId="10" fontId="32" fillId="0" borderId="220" xfId="2" applyNumberFormat="1" applyFont="1" applyFill="1" applyBorder="1" applyAlignment="1" applyProtection="1">
      <alignment horizontal="center" vertical="center"/>
      <protection locked="0"/>
    </xf>
    <xf numFmtId="3" fontId="32" fillId="0" borderId="240" xfId="5" applyNumberFormat="1" applyFont="1" applyFill="1" applyBorder="1" applyAlignment="1" applyProtection="1">
      <alignment vertical="center"/>
      <protection locked="0"/>
    </xf>
    <xf numFmtId="0" fontId="24" fillId="0" borderId="199" xfId="0" applyFont="1" applyFill="1" applyBorder="1" applyAlignment="1" applyProtection="1">
      <alignment horizontal="center" vertical="center"/>
      <protection locked="0"/>
    </xf>
    <xf numFmtId="10" fontId="32" fillId="0" borderId="225" xfId="2" applyNumberFormat="1" applyFont="1" applyFill="1" applyBorder="1" applyAlignment="1" applyProtection="1">
      <alignment horizontal="center" vertical="center"/>
      <protection locked="0"/>
    </xf>
    <xf numFmtId="3" fontId="32" fillId="0" borderId="241" xfId="5" applyNumberFormat="1" applyFont="1" applyFill="1" applyBorder="1" applyAlignment="1" applyProtection="1">
      <alignment vertical="center"/>
      <protection locked="0"/>
    </xf>
    <xf numFmtId="0" fontId="24" fillId="0" borderId="242" xfId="0" applyFont="1" applyFill="1" applyBorder="1" applyAlignment="1" applyProtection="1">
      <alignment horizontal="center" vertical="center"/>
      <protection locked="0"/>
    </xf>
    <xf numFmtId="10" fontId="32" fillId="0" borderId="229" xfId="2" applyNumberFormat="1" applyFont="1" applyFill="1" applyBorder="1" applyAlignment="1" applyProtection="1">
      <alignment horizontal="center" vertical="center"/>
      <protection locked="0"/>
    </xf>
    <xf numFmtId="3" fontId="32" fillId="0" borderId="243" xfId="5" applyNumberFormat="1" applyFont="1" applyFill="1" applyBorder="1" applyAlignment="1" applyProtection="1">
      <alignment vertical="center"/>
      <protection locked="0"/>
    </xf>
    <xf numFmtId="0" fontId="24" fillId="0" borderId="244" xfId="0" applyFont="1" applyFill="1" applyBorder="1" applyAlignment="1" applyProtection="1">
      <alignment horizontal="center"/>
    </xf>
    <xf numFmtId="0" fontId="24" fillId="0" borderId="186" xfId="0" applyFont="1" applyFill="1" applyBorder="1" applyAlignment="1" applyProtection="1">
      <alignment vertical="center"/>
    </xf>
    <xf numFmtId="0" fontId="24" fillId="0" borderId="186" xfId="0" applyFont="1" applyFill="1" applyBorder="1" applyProtection="1"/>
    <xf numFmtId="165" fontId="24" fillId="0" borderId="186" xfId="5" applyNumberFormat="1" applyFont="1" applyFill="1" applyBorder="1" applyAlignment="1" applyProtection="1"/>
    <xf numFmtId="0" fontId="24" fillId="0" borderId="186" xfId="5" applyNumberFormat="1" applyFont="1" applyFill="1" applyBorder="1" applyAlignment="1" applyProtection="1">
      <alignment horizontal="fill"/>
    </xf>
    <xf numFmtId="0" fontId="24" fillId="0" borderId="195" xfId="5" applyNumberFormat="1" applyFont="1" applyFill="1" applyBorder="1" applyAlignment="1" applyProtection="1">
      <alignment horizontal="fill"/>
    </xf>
    <xf numFmtId="0" fontId="24" fillId="0" borderId="205" xfId="0" applyFont="1" applyFill="1" applyBorder="1" applyAlignment="1" applyProtection="1">
      <alignment horizontal="center"/>
    </xf>
    <xf numFmtId="0" fontId="24" fillId="0" borderId="206" xfId="0" applyFont="1" applyFill="1" applyBorder="1" applyAlignment="1" applyProtection="1">
      <alignment vertical="center"/>
    </xf>
    <xf numFmtId="0" fontId="24" fillId="0" borderId="206" xfId="0" applyFont="1" applyFill="1" applyBorder="1" applyProtection="1"/>
    <xf numFmtId="165" fontId="24" fillId="0" borderId="206" xfId="0" applyNumberFormat="1" applyFont="1" applyFill="1" applyBorder="1" applyProtection="1"/>
    <xf numFmtId="165" fontId="24" fillId="0" borderId="206" xfId="5" applyNumberFormat="1" applyFont="1" applyFill="1" applyBorder="1" applyAlignment="1" applyProtection="1"/>
    <xf numFmtId="165" fontId="24" fillId="0" borderId="188" xfId="5" applyNumberFormat="1" applyFont="1" applyFill="1" applyBorder="1" applyAlignment="1" applyProtection="1"/>
    <xf numFmtId="0" fontId="11" fillId="4" borderId="0" xfId="0" applyFont="1" applyFill="1" applyProtection="1"/>
    <xf numFmtId="0" fontId="33" fillId="4" borderId="0" xfId="0" applyFont="1" applyFill="1" applyProtection="1"/>
    <xf numFmtId="0" fontId="33" fillId="5" borderId="181" xfId="0" applyFont="1" applyFill="1" applyBorder="1" applyProtection="1"/>
    <xf numFmtId="0" fontId="33" fillId="5" borderId="182" xfId="0" applyFont="1" applyFill="1" applyBorder="1" applyProtection="1"/>
    <xf numFmtId="0" fontId="33" fillId="5" borderId="246" xfId="0" applyFont="1" applyFill="1" applyBorder="1" applyProtection="1"/>
    <xf numFmtId="0" fontId="33" fillId="5" borderId="180" xfId="0" applyFont="1" applyFill="1" applyBorder="1" applyProtection="1"/>
    <xf numFmtId="0" fontId="33" fillId="5" borderId="185" xfId="0" applyFont="1" applyFill="1" applyBorder="1" applyAlignment="1" applyProtection="1">
      <alignment horizontal="center"/>
    </xf>
    <xf numFmtId="0" fontId="33" fillId="5" borderId="0" xfId="0" applyFont="1" applyFill="1" applyBorder="1" applyProtection="1"/>
    <xf numFmtId="166" fontId="33" fillId="5" borderId="186" xfId="5" applyNumberFormat="1" applyFont="1" applyFill="1" applyBorder="1" applyProtection="1"/>
    <xf numFmtId="0" fontId="33" fillId="5" borderId="247" xfId="0" applyFont="1" applyFill="1" applyBorder="1" applyAlignment="1" applyProtection="1">
      <alignment horizontal="center"/>
    </xf>
    <xf numFmtId="0" fontId="33" fillId="5" borderId="245" xfId="0" applyFont="1" applyFill="1" applyBorder="1" applyProtection="1"/>
    <xf numFmtId="166" fontId="34" fillId="5" borderId="186" xfId="5" applyNumberFormat="1" applyFont="1" applyFill="1" applyBorder="1" applyProtection="1"/>
    <xf numFmtId="0" fontId="4" fillId="4" borderId="0" xfId="0" applyFont="1" applyFill="1" applyAlignment="1" applyProtection="1">
      <alignment horizontal="center" vertical="center"/>
    </xf>
    <xf numFmtId="43" fontId="31" fillId="4" borderId="179" xfId="5" applyFont="1" applyFill="1" applyBorder="1" applyProtection="1"/>
    <xf numFmtId="166" fontId="24" fillId="4" borderId="234" xfId="5" applyNumberFormat="1" applyFont="1" applyFill="1" applyBorder="1" applyAlignment="1" applyProtection="1">
      <protection locked="0"/>
    </xf>
    <xf numFmtId="165" fontId="24" fillId="4" borderId="206" xfId="5" applyNumberFormat="1" applyFont="1" applyFill="1" applyBorder="1" applyAlignment="1" applyProtection="1"/>
    <xf numFmtId="0" fontId="6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55" xfId="0" applyFont="1" applyFill="1" applyBorder="1"/>
    <xf numFmtId="0" fontId="4" fillId="0" borderId="56" xfId="0" applyFont="1" applyFill="1" applyBorder="1"/>
    <xf numFmtId="0" fontId="4" fillId="0" borderId="57" xfId="0" applyFont="1" applyFill="1" applyBorder="1"/>
    <xf numFmtId="0" fontId="4" fillId="0" borderId="2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13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43" fontId="4" fillId="0" borderId="18" xfId="0" applyNumberFormat="1" applyFont="1" applyBorder="1" applyAlignment="1">
      <alignment horizontal="center" vertical="center" wrapText="1"/>
    </xf>
    <xf numFmtId="43" fontId="4" fillId="0" borderId="23" xfId="0" applyNumberFormat="1" applyFont="1" applyBorder="1" applyAlignment="1">
      <alignment horizontal="center" vertical="center" wrapText="1"/>
    </xf>
    <xf numFmtId="43" fontId="4" fillId="0" borderId="29" xfId="0" applyNumberFormat="1" applyFont="1" applyBorder="1" applyAlignment="1">
      <alignment horizontal="center" vertical="center" wrapText="1"/>
    </xf>
    <xf numFmtId="169" fontId="11" fillId="0" borderId="134" xfId="0" applyNumberFormat="1" applyFont="1" applyBorder="1" applyAlignment="1">
      <alignment horizontal="center"/>
    </xf>
    <xf numFmtId="169" fontId="11" fillId="0" borderId="135" xfId="0" applyNumberFormat="1" applyFont="1" applyBorder="1" applyAlignment="1">
      <alignment horizontal="center"/>
    </xf>
    <xf numFmtId="169" fontId="11" fillId="0" borderId="136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left" vertical="top"/>
    </xf>
    <xf numFmtId="0" fontId="2" fillId="0" borderId="5" xfId="0" applyNumberFormat="1" applyFont="1" applyBorder="1" applyAlignment="1">
      <alignment horizontal="left" vertical="top"/>
    </xf>
    <xf numFmtId="0" fontId="2" fillId="0" borderId="6" xfId="0" applyNumberFormat="1" applyFont="1" applyBorder="1" applyAlignment="1">
      <alignment horizontal="left" vertical="top"/>
    </xf>
    <xf numFmtId="0" fontId="2" fillId="0" borderId="7" xfId="0" applyNumberFormat="1" applyFont="1" applyBorder="1" applyAlignment="1">
      <alignment horizontal="left" vertical="top"/>
    </xf>
    <xf numFmtId="0" fontId="2" fillId="0" borderId="0" xfId="0" applyNumberFormat="1" applyFont="1" applyBorder="1" applyAlignment="1">
      <alignment horizontal="left" vertical="top"/>
    </xf>
    <xf numFmtId="0" fontId="2" fillId="0" borderId="8" xfId="0" applyNumberFormat="1" applyFont="1" applyBorder="1" applyAlignment="1">
      <alignment horizontal="left" vertical="top"/>
    </xf>
    <xf numFmtId="0" fontId="2" fillId="0" borderId="9" xfId="0" applyNumberFormat="1" applyFont="1" applyBorder="1" applyAlignment="1">
      <alignment horizontal="left" vertical="top"/>
    </xf>
    <xf numFmtId="0" fontId="2" fillId="0" borderId="10" xfId="0" applyNumberFormat="1" applyFont="1" applyBorder="1" applyAlignment="1">
      <alignment horizontal="left" vertical="top"/>
    </xf>
    <xf numFmtId="0" fontId="2" fillId="0" borderId="11" xfId="0" applyNumberFormat="1" applyFont="1" applyBorder="1" applyAlignment="1">
      <alignment horizontal="left" vertical="top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72" xfId="0" applyFont="1" applyBorder="1" applyAlignment="1">
      <alignment horizontal="center"/>
    </xf>
    <xf numFmtId="0" fontId="4" fillId="0" borderId="55" xfId="0" applyFont="1" applyFill="1" applyBorder="1" applyAlignment="1">
      <alignment horizontal="left"/>
    </xf>
    <xf numFmtId="0" fontId="4" fillId="0" borderId="56" xfId="0" applyFont="1" applyFill="1" applyBorder="1" applyAlignment="1">
      <alignment horizontal="left"/>
    </xf>
    <xf numFmtId="0" fontId="4" fillId="0" borderId="2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74" fontId="4" fillId="0" borderId="24" xfId="0" applyNumberFormat="1" applyFont="1" applyBorder="1" applyAlignment="1">
      <alignment horizontal="center" vertical="center"/>
    </xf>
    <xf numFmtId="174" fontId="4" fillId="0" borderId="29" xfId="0" applyNumberFormat="1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4" fontId="4" fillId="0" borderId="19" xfId="0" applyNumberFormat="1" applyFont="1" applyBorder="1" applyAlignment="1">
      <alignment horizontal="center" vertical="center"/>
    </xf>
    <xf numFmtId="43" fontId="4" fillId="0" borderId="18" xfId="0" applyNumberFormat="1" applyFont="1" applyBorder="1" applyAlignment="1">
      <alignment horizontal="left" vertical="top" wrapText="1"/>
    </xf>
    <xf numFmtId="43" fontId="4" fillId="0" borderId="23" xfId="0" applyNumberFormat="1" applyFont="1" applyBorder="1" applyAlignment="1">
      <alignment horizontal="left" vertical="top" wrapText="1"/>
    </xf>
    <xf numFmtId="43" fontId="4" fillId="0" borderId="29" xfId="0" applyNumberFormat="1" applyFont="1" applyBorder="1" applyAlignment="1">
      <alignment horizontal="left" vertical="top" wrapText="1"/>
    </xf>
    <xf numFmtId="167" fontId="4" fillId="0" borderId="18" xfId="0" applyNumberFormat="1" applyFont="1" applyBorder="1" applyAlignment="1">
      <alignment horizontal="center" wrapText="1"/>
    </xf>
    <xf numFmtId="167" fontId="4" fillId="0" borderId="23" xfId="0" applyNumberFormat="1" applyFont="1" applyBorder="1" applyAlignment="1">
      <alignment horizontal="center" wrapText="1"/>
    </xf>
    <xf numFmtId="167" fontId="4" fillId="0" borderId="29" xfId="0" applyNumberFormat="1" applyFont="1" applyBorder="1" applyAlignment="1">
      <alignment horizontal="center" wrapText="1"/>
    </xf>
    <xf numFmtId="169" fontId="11" fillId="0" borderId="99" xfId="0" applyNumberFormat="1" applyFont="1" applyBorder="1" applyAlignment="1">
      <alignment horizontal="center"/>
    </xf>
    <xf numFmtId="169" fontId="11" fillId="0" borderId="108" xfId="0" applyNumberFormat="1" applyFont="1" applyBorder="1" applyAlignment="1">
      <alignment horizontal="center"/>
    </xf>
    <xf numFmtId="169" fontId="11" fillId="0" borderId="100" xfId="0" applyNumberFormat="1" applyFont="1" applyBorder="1" applyAlignment="1">
      <alignment horizontal="center"/>
    </xf>
    <xf numFmtId="0" fontId="11" fillId="0" borderId="7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65" fontId="3" fillId="0" borderId="18" xfId="0" applyNumberFormat="1" applyFont="1" applyBorder="1" applyAlignment="1">
      <alignment horizontal="center" vertical="center" wrapText="1"/>
    </xf>
    <xf numFmtId="165" fontId="3" fillId="0" borderId="23" xfId="0" applyNumberFormat="1" applyFont="1" applyBorder="1" applyAlignment="1">
      <alignment horizontal="center" vertical="center" wrapText="1"/>
    </xf>
    <xf numFmtId="165" fontId="3" fillId="0" borderId="139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left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165" fontId="3" fillId="0" borderId="29" xfId="0" applyNumberFormat="1" applyFont="1" applyBorder="1" applyAlignment="1">
      <alignment horizontal="center" vertical="center" wrapText="1"/>
    </xf>
    <xf numFmtId="169" fontId="11" fillId="0" borderId="31" xfId="0" applyNumberFormat="1" applyFont="1" applyBorder="1" applyAlignment="1">
      <alignment horizontal="center"/>
    </xf>
    <xf numFmtId="169" fontId="11" fillId="0" borderId="32" xfId="0" applyNumberFormat="1" applyFont="1" applyBorder="1" applyAlignment="1">
      <alignment horizontal="center"/>
    </xf>
    <xf numFmtId="0" fontId="4" fillId="0" borderId="61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11" fillId="0" borderId="31" xfId="0" quotePrefix="1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4" fillId="0" borderId="39" xfId="0" applyFont="1" applyBorder="1" applyAlignment="1">
      <alignment horizontal="left" vertical="center" wrapText="1"/>
    </xf>
    <xf numFmtId="0" fontId="4" fillId="0" borderId="88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43" fontId="4" fillId="0" borderId="18" xfId="1" applyFont="1" applyBorder="1" applyAlignment="1">
      <alignment horizontal="center" vertical="center" wrapText="1"/>
    </xf>
    <xf numFmtId="43" fontId="4" fillId="0" borderId="29" xfId="1" applyFont="1" applyBorder="1" applyAlignment="1">
      <alignment horizontal="center" vertical="center" wrapText="1"/>
    </xf>
    <xf numFmtId="43" fontId="4" fillId="0" borderId="20" xfId="1" applyFont="1" applyBorder="1" applyAlignment="1">
      <alignment horizontal="center" vertical="center"/>
    </xf>
    <xf numFmtId="43" fontId="4" fillId="0" borderId="30" xfId="1" applyFont="1" applyBorder="1" applyAlignment="1">
      <alignment horizontal="center" vertical="center"/>
    </xf>
    <xf numFmtId="0" fontId="4" fillId="2" borderId="55" xfId="0" applyFont="1" applyFill="1" applyBorder="1" applyAlignment="1">
      <alignment vertical="top" wrapText="1"/>
    </xf>
    <xf numFmtId="0" fontId="4" fillId="2" borderId="57" xfId="0" applyFont="1" applyFill="1" applyBorder="1" applyAlignment="1">
      <alignment vertical="top" wrapText="1"/>
    </xf>
    <xf numFmtId="0" fontId="4" fillId="0" borderId="13" xfId="0" applyFont="1" applyBorder="1" applyAlignment="1">
      <alignment horizontal="left"/>
    </xf>
    <xf numFmtId="0" fontId="8" fillId="0" borderId="13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4" fillId="0" borderId="90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168" fontId="4" fillId="0" borderId="18" xfId="1" applyNumberFormat="1" applyFont="1" applyBorder="1" applyAlignment="1">
      <alignment horizontal="center" vertical="center"/>
    </xf>
    <xf numFmtId="168" fontId="4" fillId="0" borderId="29" xfId="1" applyNumberFormat="1" applyFont="1" applyBorder="1" applyAlignment="1">
      <alignment horizontal="center" vertical="center"/>
    </xf>
    <xf numFmtId="0" fontId="4" fillId="0" borderId="91" xfId="0" applyFont="1" applyBorder="1" applyAlignment="1">
      <alignment horizontal="center"/>
    </xf>
    <xf numFmtId="0" fontId="4" fillId="0" borderId="38" xfId="0" applyFont="1" applyBorder="1"/>
    <xf numFmtId="0" fontId="4" fillId="0" borderId="39" xfId="0" applyFont="1" applyBorder="1"/>
    <xf numFmtId="0" fontId="4" fillId="0" borderId="50" xfId="0" applyFont="1" applyBorder="1" applyAlignment="1">
      <alignment horizontal="left"/>
    </xf>
    <xf numFmtId="0" fontId="4" fillId="0" borderId="51" xfId="0" applyFont="1" applyBorder="1" applyAlignment="1">
      <alignment horizontal="left"/>
    </xf>
    <xf numFmtId="0" fontId="4" fillId="0" borderId="82" xfId="0" applyFont="1" applyFill="1" applyBorder="1" applyAlignment="1">
      <alignment wrapText="1"/>
    </xf>
    <xf numFmtId="0" fontId="4" fillId="0" borderId="48" xfId="0" applyFont="1" applyFill="1" applyBorder="1" applyAlignment="1">
      <alignment wrapText="1"/>
    </xf>
    <xf numFmtId="0" fontId="11" fillId="0" borderId="19" xfId="0" applyFont="1" applyBorder="1" applyAlignment="1">
      <alignment horizontal="center" vertical="center" wrapText="1"/>
    </xf>
    <xf numFmtId="0" fontId="11" fillId="0" borderId="60" xfId="0" applyFont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0" fontId="4" fillId="0" borderId="13" xfId="0" applyFont="1" applyBorder="1" applyAlignment="1">
      <alignment vertical="top" wrapText="1"/>
    </xf>
    <xf numFmtId="0" fontId="4" fillId="4" borderId="67" xfId="0" applyFont="1" applyFill="1" applyBorder="1" applyAlignment="1">
      <alignment vertical="top" wrapText="1"/>
    </xf>
    <xf numFmtId="0" fontId="4" fillId="4" borderId="56" xfId="0" applyFont="1" applyFill="1" applyBorder="1" applyAlignment="1">
      <alignment vertical="top" wrapText="1"/>
    </xf>
    <xf numFmtId="0" fontId="4" fillId="4" borderId="57" xfId="0" applyFont="1" applyFill="1" applyBorder="1" applyAlignment="1">
      <alignment vertical="top" wrapText="1"/>
    </xf>
    <xf numFmtId="0" fontId="8" fillId="0" borderId="12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 wrapText="1"/>
    </xf>
    <xf numFmtId="0" fontId="11" fillId="0" borderId="31" xfId="0" quotePrefix="1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168" fontId="3" fillId="0" borderId="24" xfId="1" applyNumberFormat="1" applyFont="1" applyBorder="1" applyAlignment="1">
      <alignment horizontal="center" vertical="center" wrapText="1"/>
    </xf>
    <xf numFmtId="168" fontId="3" fillId="0" borderId="23" xfId="1" applyNumberFormat="1" applyFont="1" applyBorder="1" applyAlignment="1">
      <alignment horizontal="center" vertical="center" wrapText="1"/>
    </xf>
    <xf numFmtId="168" fontId="3" fillId="0" borderId="29" xfId="1" applyNumberFormat="1" applyFont="1" applyBorder="1" applyAlignment="1">
      <alignment horizontal="center" vertical="center" wrapText="1"/>
    </xf>
    <xf numFmtId="0" fontId="3" fillId="0" borderId="8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168" fontId="3" fillId="0" borderId="84" xfId="1" applyNumberFormat="1" applyFont="1" applyBorder="1" applyAlignment="1">
      <alignment horizontal="center" vertical="center" wrapText="1"/>
    </xf>
    <xf numFmtId="168" fontId="3" fillId="0" borderId="17" xfId="1" applyNumberFormat="1" applyFont="1" applyBorder="1" applyAlignment="1">
      <alignment horizontal="center" vertical="center" wrapText="1"/>
    </xf>
    <xf numFmtId="168" fontId="3" fillId="0" borderId="85" xfId="1" applyNumberFormat="1" applyFont="1" applyBorder="1" applyAlignment="1">
      <alignment horizontal="center" vertical="center" wrapText="1"/>
    </xf>
    <xf numFmtId="168" fontId="3" fillId="0" borderId="28" xfId="1" applyNumberFormat="1" applyFont="1" applyBorder="1" applyAlignment="1">
      <alignment horizontal="center" vertical="center" wrapText="1"/>
    </xf>
    <xf numFmtId="0" fontId="4" fillId="0" borderId="98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0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43" fontId="4" fillId="0" borderId="74" xfId="1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168" fontId="4" fillId="0" borderId="19" xfId="1" applyNumberFormat="1" applyFont="1" applyBorder="1" applyAlignment="1">
      <alignment horizontal="center" vertical="center" wrapText="1"/>
    </xf>
    <xf numFmtId="168" fontId="4" fillId="0" borderId="32" xfId="1" applyNumberFormat="1" applyFont="1" applyBorder="1" applyAlignment="1">
      <alignment horizontal="center" vertical="center" wrapText="1"/>
    </xf>
    <xf numFmtId="0" fontId="11" fillId="0" borderId="99" xfId="0" quotePrefix="1" applyFont="1" applyBorder="1" applyAlignment="1">
      <alignment horizontal="center"/>
    </xf>
    <xf numFmtId="0" fontId="11" fillId="0" borderId="100" xfId="0" quotePrefix="1" applyFont="1" applyBorder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1" fillId="0" borderId="99" xfId="0" applyFont="1" applyBorder="1" applyAlignment="1">
      <alignment horizontal="center"/>
    </xf>
    <xf numFmtId="0" fontId="11" fillId="0" borderId="100" xfId="0" applyFont="1" applyBorder="1" applyAlignment="1">
      <alignment horizontal="center"/>
    </xf>
    <xf numFmtId="0" fontId="4" fillId="0" borderId="30" xfId="0" applyFont="1" applyBorder="1" applyAlignment="1">
      <alignment horizontal="center" vertical="center" wrapText="1"/>
    </xf>
    <xf numFmtId="0" fontId="4" fillId="0" borderId="152" xfId="0" applyFont="1" applyBorder="1" applyAlignment="1">
      <alignment horizontal="center" vertical="center" wrapText="1"/>
    </xf>
    <xf numFmtId="0" fontId="4" fillId="0" borderId="150" xfId="0" applyFont="1" applyBorder="1" applyAlignment="1">
      <alignment horizontal="center" vertical="center" wrapText="1"/>
    </xf>
    <xf numFmtId="0" fontId="4" fillId="0" borderId="151" xfId="0" applyFont="1" applyBorder="1" applyAlignment="1">
      <alignment horizontal="center" vertical="center" wrapText="1"/>
    </xf>
    <xf numFmtId="0" fontId="4" fillId="0" borderId="153" xfId="0" applyFont="1" applyBorder="1" applyAlignment="1">
      <alignment horizontal="center" vertical="center" wrapText="1"/>
    </xf>
    <xf numFmtId="0" fontId="4" fillId="0" borderId="143" xfId="0" applyFont="1" applyBorder="1" applyAlignment="1">
      <alignment horizontal="center" vertical="center" wrapText="1"/>
    </xf>
    <xf numFmtId="0" fontId="4" fillId="0" borderId="14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/>
    </xf>
    <xf numFmtId="0" fontId="4" fillId="0" borderId="141" xfId="0" applyFont="1" applyBorder="1" applyAlignment="1">
      <alignment horizontal="center" vertical="center" wrapText="1"/>
    </xf>
    <xf numFmtId="0" fontId="4" fillId="0" borderId="131" xfId="0" applyFont="1" applyBorder="1" applyAlignment="1">
      <alignment horizontal="center" vertical="center" wrapText="1"/>
    </xf>
    <xf numFmtId="0" fontId="4" fillId="0" borderId="8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/>
    </xf>
    <xf numFmtId="0" fontId="4" fillId="0" borderId="96" xfId="0" applyFont="1" applyBorder="1" applyAlignment="1">
      <alignment horizontal="center" vertical="center" wrapText="1"/>
    </xf>
    <xf numFmtId="0" fontId="4" fillId="0" borderId="97" xfId="0" applyFont="1" applyBorder="1" applyAlignment="1">
      <alignment horizontal="center" vertical="center" wrapText="1"/>
    </xf>
    <xf numFmtId="0" fontId="11" fillId="4" borderId="99" xfId="0" quotePrefix="1" applyFont="1" applyFill="1" applyBorder="1" applyAlignment="1">
      <alignment horizontal="center"/>
    </xf>
    <xf numFmtId="0" fontId="11" fillId="4" borderId="100" xfId="0" quotePrefix="1" applyFont="1" applyFill="1" applyBorder="1" applyAlignment="1">
      <alignment horizontal="center"/>
    </xf>
    <xf numFmtId="0" fontId="8" fillId="0" borderId="19" xfId="0" applyFont="1" applyBorder="1" applyAlignment="1">
      <alignment horizontal="center" vertical="center" wrapText="1"/>
    </xf>
    <xf numFmtId="0" fontId="4" fillId="4" borderId="55" xfId="0" applyFont="1" applyFill="1" applyBorder="1" applyAlignment="1">
      <alignment wrapText="1"/>
    </xf>
    <xf numFmtId="0" fontId="4" fillId="4" borderId="57" xfId="0" applyFont="1" applyFill="1" applyBorder="1" applyAlignment="1">
      <alignment wrapText="1"/>
    </xf>
    <xf numFmtId="0" fontId="9" fillId="0" borderId="12" xfId="0" applyFont="1" applyBorder="1" applyAlignment="1">
      <alignment horizontal="center"/>
    </xf>
    <xf numFmtId="0" fontId="16" fillId="0" borderId="88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/>
    </xf>
    <xf numFmtId="0" fontId="4" fillId="4" borderId="82" xfId="0" applyFont="1" applyFill="1" applyBorder="1" applyAlignment="1">
      <alignment horizontal="left" wrapText="1"/>
    </xf>
    <xf numFmtId="0" fontId="4" fillId="4" borderId="48" xfId="0" applyFont="1" applyFill="1" applyBorder="1" applyAlignment="1">
      <alignment horizontal="left" wrapText="1"/>
    </xf>
    <xf numFmtId="0" fontId="3" fillId="0" borderId="102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167" fontId="3" fillId="0" borderId="19" xfId="0" applyNumberFormat="1" applyFont="1" applyBorder="1" applyAlignment="1">
      <alignment horizontal="center" vertical="center" wrapText="1"/>
    </xf>
    <xf numFmtId="167" fontId="3" fillId="0" borderId="61" xfId="0" applyNumberFormat="1" applyFont="1" applyBorder="1" applyAlignment="1">
      <alignment horizontal="center" vertical="center" wrapText="1"/>
    </xf>
    <xf numFmtId="168" fontId="3" fillId="0" borderId="18" xfId="1" applyNumberFormat="1" applyFont="1" applyBorder="1" applyAlignment="1">
      <alignment horizontal="center" vertical="center" wrapText="1"/>
    </xf>
    <xf numFmtId="0" fontId="8" fillId="0" borderId="14" xfId="0" applyFont="1" applyBorder="1"/>
    <xf numFmtId="0" fontId="11" fillId="0" borderId="31" xfId="0" applyFont="1" applyBorder="1" applyAlignment="1">
      <alignment horizontal="center"/>
    </xf>
    <xf numFmtId="169" fontId="4" fillId="0" borderId="31" xfId="0" quotePrefix="1" applyNumberFormat="1" applyFont="1" applyBorder="1" applyAlignment="1">
      <alignment horizontal="center" wrapText="1"/>
    </xf>
    <xf numFmtId="169" fontId="4" fillId="0" borderId="32" xfId="0" applyNumberFormat="1" applyFont="1" applyBorder="1" applyAlignment="1">
      <alignment horizontal="center" wrapText="1"/>
    </xf>
    <xf numFmtId="0" fontId="4" fillId="0" borderId="107" xfId="0" applyFont="1" applyBorder="1" applyAlignment="1">
      <alignment horizontal="center" vertical="center" wrapText="1"/>
    </xf>
    <xf numFmtId="0" fontId="4" fillId="0" borderId="92" xfId="0" applyFont="1" applyBorder="1" applyAlignment="1">
      <alignment horizontal="center" vertical="center" wrapText="1"/>
    </xf>
    <xf numFmtId="0" fontId="4" fillId="0" borderId="90" xfId="0" applyFont="1" applyBorder="1" applyAlignment="1">
      <alignment horizontal="center" vertical="center" wrapText="1"/>
    </xf>
    <xf numFmtId="169" fontId="11" fillId="0" borderId="99" xfId="0" quotePrefix="1" applyNumberFormat="1" applyFont="1" applyBorder="1" applyAlignment="1">
      <alignment horizontal="center"/>
    </xf>
    <xf numFmtId="169" fontId="11" fillId="0" borderId="108" xfId="0" quotePrefix="1" applyNumberFormat="1" applyFont="1" applyBorder="1" applyAlignment="1">
      <alignment horizontal="center"/>
    </xf>
    <xf numFmtId="169" fontId="11" fillId="0" borderId="100" xfId="0" quotePrefix="1" applyNumberFormat="1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9" xfId="0" applyFont="1" applyBorder="1" applyAlignment="1">
      <alignment horizontal="center" wrapText="1"/>
    </xf>
    <xf numFmtId="1" fontId="11" fillId="0" borderId="4" xfId="0" applyNumberFormat="1" applyFont="1" applyBorder="1" applyAlignment="1">
      <alignment horizontal="center"/>
    </xf>
    <xf numFmtId="1" fontId="11" fillId="0" borderId="154" xfId="0" applyNumberFormat="1" applyFont="1" applyBorder="1" applyAlignment="1">
      <alignment horizontal="center"/>
    </xf>
    <xf numFmtId="0" fontId="11" fillId="0" borderId="108" xfId="0" applyFont="1" applyBorder="1" applyAlignment="1">
      <alignment horizontal="center"/>
    </xf>
    <xf numFmtId="0" fontId="4" fillId="4" borderId="82" xfId="0" applyFont="1" applyFill="1" applyBorder="1" applyAlignment="1">
      <alignment horizontal="left"/>
    </xf>
    <xf numFmtId="0" fontId="4" fillId="4" borderId="48" xfId="0" applyFont="1" applyFill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4" fillId="0" borderId="102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1" fontId="8" fillId="0" borderId="165" xfId="0" applyNumberFormat="1" applyFont="1" applyBorder="1" applyAlignment="1">
      <alignment horizontal="center"/>
    </xf>
    <xf numFmtId="1" fontId="8" fillId="0" borderId="157" xfId="0" applyNumberFormat="1" applyFont="1" applyBorder="1" applyAlignment="1">
      <alignment horizontal="center"/>
    </xf>
    <xf numFmtId="1" fontId="8" fillId="0" borderId="166" xfId="0" applyNumberFormat="1" applyFont="1" applyBorder="1" applyAlignment="1">
      <alignment horizontal="center"/>
    </xf>
    <xf numFmtId="0" fontId="8" fillId="0" borderId="158" xfId="0" applyFont="1" applyBorder="1" applyAlignment="1">
      <alignment horizontal="center"/>
    </xf>
    <xf numFmtId="0" fontId="8" fillId="0" borderId="159" xfId="0" applyFont="1" applyBorder="1" applyAlignment="1">
      <alignment horizontal="center"/>
    </xf>
    <xf numFmtId="0" fontId="8" fillId="0" borderId="160" xfId="0" applyFont="1" applyBorder="1" applyAlignment="1">
      <alignment horizontal="center"/>
    </xf>
    <xf numFmtId="0" fontId="8" fillId="0" borderId="161" xfId="0" applyFont="1" applyBorder="1" applyAlignment="1">
      <alignment horizontal="center"/>
    </xf>
    <xf numFmtId="0" fontId="8" fillId="0" borderId="162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3" fillId="4" borderId="82" xfId="0" applyFont="1" applyFill="1" applyBorder="1" applyAlignment="1">
      <alignment horizontal="left"/>
    </xf>
    <xf numFmtId="0" fontId="3" fillId="4" borderId="57" xfId="0" applyFont="1" applyFill="1" applyBorder="1" applyAlignment="1">
      <alignment horizontal="left"/>
    </xf>
    <xf numFmtId="0" fontId="3" fillId="4" borderId="48" xfId="0" applyFont="1" applyFill="1" applyBorder="1" applyAlignment="1">
      <alignment horizontal="left"/>
    </xf>
    <xf numFmtId="0" fontId="4" fillId="0" borderId="119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43" fontId="4" fillId="0" borderId="24" xfId="1" applyFont="1" applyBorder="1" applyAlignment="1">
      <alignment horizontal="center" vertical="center" wrapText="1"/>
    </xf>
    <xf numFmtId="43" fontId="4" fillId="0" borderId="23" xfId="1" applyFont="1" applyBorder="1" applyAlignment="1">
      <alignment horizontal="center" vertical="center" wrapText="1"/>
    </xf>
    <xf numFmtId="43" fontId="4" fillId="0" borderId="61" xfId="1" applyFont="1" applyBorder="1" applyAlignment="1">
      <alignment horizontal="center" vertical="center" wrapText="1"/>
    </xf>
    <xf numFmtId="43" fontId="4" fillId="0" borderId="32" xfId="1" applyFont="1" applyBorder="1" applyAlignment="1">
      <alignment horizontal="center" vertical="center" wrapText="1"/>
    </xf>
    <xf numFmtId="43" fontId="4" fillId="0" borderId="96" xfId="1" applyFont="1" applyBorder="1" applyAlignment="1">
      <alignment horizontal="center" vertical="center"/>
    </xf>
    <xf numFmtId="43" fontId="4" fillId="0" borderId="97" xfId="1" applyFont="1" applyBorder="1" applyAlignment="1">
      <alignment horizontal="center" vertical="center"/>
    </xf>
    <xf numFmtId="43" fontId="4" fillId="0" borderId="98" xfId="1" applyFont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6" fillId="0" borderId="167" xfId="0" applyFont="1" applyFill="1" applyBorder="1" applyAlignment="1">
      <alignment horizontal="center" vertical="center"/>
    </xf>
    <xf numFmtId="0" fontId="6" fillId="0" borderId="168" xfId="0" applyFont="1" applyFill="1" applyBorder="1" applyAlignment="1">
      <alignment horizontal="center" vertical="center"/>
    </xf>
    <xf numFmtId="0" fontId="32" fillId="0" borderId="223" xfId="0" applyFont="1" applyFill="1" applyBorder="1" applyAlignment="1" applyProtection="1">
      <alignment horizontal="left" vertical="center" wrapText="1"/>
      <protection locked="0"/>
    </xf>
    <xf numFmtId="0" fontId="32" fillId="0" borderId="224" xfId="0" applyFont="1" applyFill="1" applyBorder="1" applyAlignment="1" applyProtection="1">
      <alignment horizontal="left" vertical="center" wrapText="1"/>
      <protection locked="0"/>
    </xf>
    <xf numFmtId="0" fontId="32" fillId="0" borderId="220" xfId="0" applyFont="1" applyFill="1" applyBorder="1" applyAlignment="1" applyProtection="1">
      <alignment horizontal="left" vertical="center" wrapText="1"/>
    </xf>
    <xf numFmtId="0" fontId="32" fillId="0" borderId="229" xfId="0" applyFont="1" applyFill="1" applyBorder="1" applyAlignment="1" applyProtection="1">
      <alignment horizontal="left" vertical="center" wrapText="1"/>
    </xf>
    <xf numFmtId="0" fontId="24" fillId="0" borderId="0" xfId="0" applyFont="1" applyFill="1" applyAlignment="1">
      <alignment horizontal="center"/>
    </xf>
    <xf numFmtId="0" fontId="32" fillId="0" borderId="223" xfId="0" applyFont="1" applyFill="1" applyBorder="1" applyAlignment="1" applyProtection="1">
      <alignment horizontal="left" wrapText="1"/>
      <protection locked="0"/>
    </xf>
    <xf numFmtId="0" fontId="32" fillId="0" borderId="224" xfId="0" applyFont="1" applyFill="1" applyBorder="1" applyAlignment="1" applyProtection="1">
      <alignment horizontal="left" wrapText="1"/>
      <protection locked="0"/>
    </xf>
    <xf numFmtId="0" fontId="32" fillId="0" borderId="227" xfId="0" applyFont="1" applyFill="1" applyBorder="1" applyAlignment="1" applyProtection="1">
      <alignment horizontal="left" wrapText="1"/>
      <protection locked="0"/>
    </xf>
    <xf numFmtId="0" fontId="32" fillId="0" borderId="228" xfId="0" applyFont="1" applyFill="1" applyBorder="1" applyAlignment="1" applyProtection="1">
      <alignment horizontal="left" wrapText="1"/>
      <protection locked="0"/>
    </xf>
    <xf numFmtId="0" fontId="24" fillId="0" borderId="192" xfId="0" applyFont="1" applyFill="1" applyBorder="1" applyAlignment="1" applyProtection="1">
      <alignment horizontal="left"/>
    </xf>
    <xf numFmtId="0" fontId="24" fillId="0" borderId="193" xfId="0" applyFont="1" applyFill="1" applyBorder="1" applyAlignment="1" applyProtection="1">
      <alignment horizontal="left"/>
    </xf>
    <xf numFmtId="0" fontId="24" fillId="0" borderId="209" xfId="0" applyFont="1" applyFill="1" applyBorder="1" applyAlignment="1">
      <alignment horizontal="center"/>
    </xf>
    <xf numFmtId="0" fontId="24" fillId="0" borderId="210" xfId="0" applyFont="1" applyFill="1" applyBorder="1" applyAlignment="1">
      <alignment horizontal="center"/>
    </xf>
    <xf numFmtId="0" fontId="24" fillId="0" borderId="211" xfId="0" applyFont="1" applyFill="1" applyBorder="1" applyAlignment="1">
      <alignment horizontal="center"/>
    </xf>
    <xf numFmtId="37" fontId="32" fillId="0" borderId="218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219" xfId="0" applyFont="1" applyFill="1" applyBorder="1" applyAlignment="1" applyProtection="1">
      <alignment horizontal="left" vertical="center" wrapText="1"/>
      <protection locked="0"/>
    </xf>
    <xf numFmtId="0" fontId="24" fillId="0" borderId="183" xfId="0" applyFont="1" applyFill="1" applyBorder="1" applyAlignment="1" applyProtection="1">
      <alignment horizontal="center" wrapText="1"/>
    </xf>
    <xf numFmtId="0" fontId="24" fillId="0" borderId="237" xfId="0" applyFont="1" applyFill="1" applyBorder="1" applyAlignment="1">
      <alignment horizontal="center" wrapText="1"/>
    </xf>
    <xf numFmtId="0" fontId="24" fillId="0" borderId="214" xfId="0" applyFont="1" applyFill="1" applyBorder="1" applyAlignment="1">
      <alignment horizontal="center" wrapText="1"/>
    </xf>
    <xf numFmtId="0" fontId="24" fillId="0" borderId="184" xfId="0" applyFont="1" applyFill="1" applyBorder="1" applyAlignment="1">
      <alignment horizontal="center" wrapText="1"/>
    </xf>
    <xf numFmtId="0" fontId="24" fillId="0" borderId="187" xfId="0" applyFont="1" applyFill="1" applyBorder="1" applyAlignment="1">
      <alignment horizontal="center" wrapText="1"/>
    </xf>
    <xf numFmtId="0" fontId="24" fillId="0" borderId="0" xfId="0" applyFont="1" applyFill="1" applyAlignment="1" applyProtection="1">
      <alignment horizontal="center"/>
    </xf>
    <xf numFmtId="0" fontId="4" fillId="4" borderId="0" xfId="0" applyFont="1" applyFill="1" applyAlignment="1" applyProtection="1">
      <alignment horizontal="center" vertical="center"/>
    </xf>
    <xf numFmtId="0" fontId="35" fillId="5" borderId="0" xfId="0" applyFont="1" applyFill="1" applyBorder="1" applyAlignment="1" applyProtection="1">
      <alignment horizontal="center" vertical="center"/>
    </xf>
    <xf numFmtId="169" fontId="33" fillId="5" borderId="237" xfId="0" applyNumberFormat="1" applyFont="1" applyFill="1" applyBorder="1" applyAlignment="1" applyProtection="1">
      <alignment horizontal="center" vertical="center"/>
    </xf>
    <xf numFmtId="169" fontId="33" fillId="5" borderId="194" xfId="0" applyNumberFormat="1" applyFont="1" applyFill="1" applyBorder="1" applyAlignment="1" applyProtection="1">
      <alignment horizontal="center" vertical="center"/>
    </xf>
  </cellXfs>
  <cellStyles count="6">
    <cellStyle name="Comma" xfId="1" builtinId="3"/>
    <cellStyle name="Comma 2 2" xfId="5"/>
    <cellStyle name="Normal" xfId="0" builtinId="0"/>
    <cellStyle name="Normal 2" xfId="3"/>
    <cellStyle name="Normal 2 3" xfId="4"/>
    <cellStyle name="Percent" xfId="2" builtinId="5"/>
  </cellStyles>
  <dxfs count="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2.xml"/><Relationship Id="rId47" Type="http://schemas.openxmlformats.org/officeDocument/2006/relationships/externalLink" Target="externalLinks/externalLink7.xml"/><Relationship Id="rId50" Type="http://schemas.openxmlformats.org/officeDocument/2006/relationships/externalLink" Target="externalLinks/externalLink1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externalLink" Target="externalLinks/externalLink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4.xml"/><Relationship Id="rId52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3.xml"/><Relationship Id="rId48" Type="http://schemas.openxmlformats.org/officeDocument/2006/relationships/externalLink" Target="externalLinks/externalLink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externalLink" Target="externalLinks/externalLink6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PH"/>
              <a:t>Capital</a:t>
            </a:r>
            <a:r>
              <a:rPr lang="en-PH" baseline="0"/>
              <a:t> Investments Requirements</a:t>
            </a: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PH" baseline="0"/>
              <a:t>Allowable Investments</a:t>
            </a:r>
            <a:endParaRPr lang="en-PH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SPUCRI!$E$25:$E$27</c:f>
              <c:strCache>
                <c:ptCount val="3"/>
                <c:pt idx="0">
                  <c:v>Financial Assets at Fair Value Through Profit or Loss</c:v>
                </c:pt>
                <c:pt idx="1">
                  <c:v>Held-to-Maturity (HTM) Investments</c:v>
                </c:pt>
                <c:pt idx="2">
                  <c:v>Available-for-Sale (AFS) Financial Assets</c:v>
                </c:pt>
              </c:strCache>
            </c:strRef>
          </c:cat>
          <c:val>
            <c:numRef>
              <c:f>SPUCRI!$H$25:$H$27</c:f>
              <c:numCache>
                <c:formatCode>_-* #,##0.00_-;\-* #,##0.00_-;_-* "-"??_-;_-@_-</c:formatCode>
                <c:ptCount val="3"/>
                <c:pt idx="0" formatCode="_-&quot;₱&quot;* #,##0.00_-;\-&quot;₱&quot;* #,##0.00_-;_-&quot;₱&quot;* &quot;-&quot;??_-;_-@_-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66490320"/>
        <c:axId val="26648977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SPUCRI!$E$25:$E$27</c15:sqref>
                        </c15:formulaRef>
                      </c:ext>
                    </c:extLst>
                    <c:strCache>
                      <c:ptCount val="3"/>
                      <c:pt idx="0">
                        <c:v>Financial Assets at Fair Value Through Profit or Loss</c:v>
                      </c:pt>
                      <c:pt idx="1">
                        <c:v>Held-to-Maturity (HTM) Investments</c:v>
                      </c:pt>
                      <c:pt idx="2">
                        <c:v>Available-for-Sale (AFS) Financial Assets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SPUCRI!$F$25:$F$27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2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2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SPUCRI!$E$25:$E$27</c15:sqref>
                        </c15:formulaRef>
                      </c:ext>
                    </c:extLst>
                    <c:strCache>
                      <c:ptCount val="3"/>
                      <c:pt idx="0">
                        <c:v>Financial Assets at Fair Value Through Profit or Loss</c:v>
                      </c:pt>
                      <c:pt idx="1">
                        <c:v>Held-to-Maturity (HTM) Investments</c:v>
                      </c:pt>
                      <c:pt idx="2">
                        <c:v>Available-for-Sale (AFS) Financial Assets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SPUCRI!$G$25:$G$27</c15:sqref>
                        </c15:formulaRef>
                      </c:ext>
                    </c:extLst>
                    <c:numCache>
                      <c:formatCode>_-* #,##0.00_-;\-* #,##0.00_-;_-* "-"??_-;_-@_-</c:formatCode>
                      <c:ptCount val="3"/>
                    </c:numCache>
                  </c:numRef>
                </c:val>
              </c15:ser>
            </c15:filteredBarSeries>
          </c:ext>
        </c:extLst>
      </c:barChart>
      <c:catAx>
        <c:axId val="26649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489776"/>
        <c:crosses val="autoZero"/>
        <c:auto val="1"/>
        <c:lblAlgn val="ctr"/>
        <c:lblOffset val="100"/>
        <c:noMultiLvlLbl val="0"/>
      </c:catAx>
      <c:valAx>
        <c:axId val="26648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&quot;₱&quot;* #,##0.00_-;\-&quot;₱&quot;* #,##0.00_-;_-&quot;₱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49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PH"/>
              <a:t>Reserves Requirements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SPUCRI!$E$36:$E$43</c:f>
              <c:strCache>
                <c:ptCount val="8"/>
                <c:pt idx="0">
                  <c:v>Aggregate Reserve for Life Policies and Contracts</c:v>
                </c:pt>
                <c:pt idx="1">
                  <c:v>Aggregate Reserve for Accident and Health Policies</c:v>
                </c:pt>
                <c:pt idx="2">
                  <c:v>Reserve for Supplementary Contracts without Life Contingencies</c:v>
                </c:pt>
                <c:pt idx="3">
                  <c:v>Policy and Contract Claims Payable</c:v>
                </c:pt>
                <c:pt idx="4">
                  <c:v>Reserve Funds Held for Authorized Reinsurers</c:v>
                </c:pt>
                <c:pt idx="5">
                  <c:v>Reserve Funds Held for Unauthorized Reinsurers</c:v>
                </c:pt>
                <c:pt idx="6">
                  <c:v>Reserve Funds Held by Authorized Reinsurers</c:v>
                </c:pt>
                <c:pt idx="7">
                  <c:v>Reserve Funds Held by Unauthorized Reinsurers</c:v>
                </c:pt>
              </c:strCache>
            </c:strRef>
          </c:cat>
          <c:val>
            <c:numRef>
              <c:f>SPUCRI!$H$36:$H$43</c:f>
              <c:numCache>
                <c:formatCode>_-* #,##0.00_-;\-* #,##0.00_-;_-* "-"??_-;_-@_-</c:formatCode>
                <c:ptCount val="8"/>
                <c:pt idx="0" formatCode="_-&quot;₱&quot;* #,##0.00_-;\-&quot;₱&quot;* #,##0.00_-;_-&quot;₱&quot;* &quot;-&quot;??_-;_-@_-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66489232"/>
        <c:axId val="2664881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SPUCRI!$E$36:$E$43</c15:sqref>
                        </c15:formulaRef>
                      </c:ext>
                    </c:extLst>
                    <c:strCache>
                      <c:ptCount val="8"/>
                      <c:pt idx="0">
                        <c:v>Aggregate Reserve for Life Policies and Contracts</c:v>
                      </c:pt>
                      <c:pt idx="1">
                        <c:v>Aggregate Reserve for Accident and Health Policies</c:v>
                      </c:pt>
                      <c:pt idx="2">
                        <c:v>Reserve for Supplementary Contracts without Life Contingencies</c:v>
                      </c:pt>
                      <c:pt idx="3">
                        <c:v>Policy and Contract Claims Payable</c:v>
                      </c:pt>
                      <c:pt idx="4">
                        <c:v>Reserve Funds Held for Authorized Reinsurers</c:v>
                      </c:pt>
                      <c:pt idx="5">
                        <c:v>Reserve Funds Held for Unauthorized Reinsurers</c:v>
                      </c:pt>
                      <c:pt idx="6">
                        <c:v>Reserve Funds Held by Authorized Reinsurers</c:v>
                      </c:pt>
                      <c:pt idx="7">
                        <c:v>Reserve Funds Held by Unauthorized Reinsurers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SPUCRI!$F$36:$F$43</c15:sqref>
                        </c15:formulaRef>
                      </c:ext>
                    </c:extLst>
                    <c:numCache>
                      <c:formatCode>General</c:formatCode>
                      <c:ptCount val="8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2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2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SPUCRI!$E$36:$E$43</c15:sqref>
                        </c15:formulaRef>
                      </c:ext>
                    </c:extLst>
                    <c:strCache>
                      <c:ptCount val="8"/>
                      <c:pt idx="0">
                        <c:v>Aggregate Reserve for Life Policies and Contracts</c:v>
                      </c:pt>
                      <c:pt idx="1">
                        <c:v>Aggregate Reserve for Accident and Health Policies</c:v>
                      </c:pt>
                      <c:pt idx="2">
                        <c:v>Reserve for Supplementary Contracts without Life Contingencies</c:v>
                      </c:pt>
                      <c:pt idx="3">
                        <c:v>Policy and Contract Claims Payable</c:v>
                      </c:pt>
                      <c:pt idx="4">
                        <c:v>Reserve Funds Held for Authorized Reinsurers</c:v>
                      </c:pt>
                      <c:pt idx="5">
                        <c:v>Reserve Funds Held for Unauthorized Reinsurers</c:v>
                      </c:pt>
                      <c:pt idx="6">
                        <c:v>Reserve Funds Held by Authorized Reinsurers</c:v>
                      </c:pt>
                      <c:pt idx="7">
                        <c:v>Reserve Funds Held by Unauthorized Reinsurers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SPUCRI!$G$36:$G$43</c15:sqref>
                        </c15:formulaRef>
                      </c:ext>
                    </c:extLst>
                    <c:numCache>
                      <c:formatCode>_-* #,##0.00_-;\-* #,##0.00_-;_-* "-"??_-;_-@_-</c:formatCode>
                      <c:ptCount val="8"/>
                    </c:numCache>
                  </c:numRef>
                </c:val>
              </c15:ser>
            </c15:filteredBarSeries>
          </c:ext>
        </c:extLst>
      </c:barChart>
      <c:catAx>
        <c:axId val="26648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488144"/>
        <c:crosses val="autoZero"/>
        <c:auto val="1"/>
        <c:lblAlgn val="ctr"/>
        <c:lblOffset val="100"/>
        <c:noMultiLvlLbl val="0"/>
      </c:catAx>
      <c:valAx>
        <c:axId val="26648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&quot;₱&quot;* #,##0.00_-;\-&quot;₱&quot;* #,##0.00_-;_-&quot;₱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489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PH"/>
              <a:t>Surplus Investments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SPUCRI!$E$70:$E$79</c:f>
              <c:strCache>
                <c:ptCount val="10"/>
                <c:pt idx="0">
                  <c:v>Time Deposits</c:v>
                </c:pt>
                <c:pt idx="1">
                  <c:v>Loans and Receivables</c:v>
                </c:pt>
                <c:pt idx="2">
                  <c:v>Investments in Subsidiaries, Associates and Joint Ventures</c:v>
                </c:pt>
                <c:pt idx="3">
                  <c:v>Property and Equipment</c:v>
                </c:pt>
                <c:pt idx="4">
                  <c:v>Investment Property</c:v>
                </c:pt>
                <c:pt idx="5">
                  <c:v>Non-current Assets Held for Sale</c:v>
                </c:pt>
                <c:pt idx="6">
                  <c:v>Security Fund Contribution</c:v>
                </c:pt>
                <c:pt idx="7">
                  <c:v>Derivative Assets Held for Hedging</c:v>
                </c:pt>
                <c:pt idx="8">
                  <c:v>Segregated Fund Assets</c:v>
                </c:pt>
                <c:pt idx="9">
                  <c:v>Other Assets</c:v>
                </c:pt>
              </c:strCache>
            </c:strRef>
          </c:cat>
          <c:val>
            <c:numRef>
              <c:f>SPUCRI!$I$70:$I$79</c:f>
              <c:numCache>
                <c:formatCode>_-* #,##0.00_-;\-* #,##0.00_-;_-* "-"??_-;_-@_-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66491408"/>
        <c:axId val="26649249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SPUCRI!$E$70:$E$79</c15:sqref>
                        </c15:formulaRef>
                      </c:ext>
                    </c:extLst>
                    <c:strCache>
                      <c:ptCount val="10"/>
                      <c:pt idx="0">
                        <c:v>Time Deposits</c:v>
                      </c:pt>
                      <c:pt idx="1">
                        <c:v>Loans and Receivables</c:v>
                      </c:pt>
                      <c:pt idx="2">
                        <c:v>Investments in Subsidiaries, Associates and Joint Ventures</c:v>
                      </c:pt>
                      <c:pt idx="3">
                        <c:v>Property and Equipment</c:v>
                      </c:pt>
                      <c:pt idx="4">
                        <c:v>Investment Property</c:v>
                      </c:pt>
                      <c:pt idx="5">
                        <c:v>Non-current Assets Held for Sale</c:v>
                      </c:pt>
                      <c:pt idx="6">
                        <c:v>Security Fund Contribution</c:v>
                      </c:pt>
                      <c:pt idx="7">
                        <c:v>Derivative Assets Held for Hedging</c:v>
                      </c:pt>
                      <c:pt idx="8">
                        <c:v>Segregated Fund Assets</c:v>
                      </c:pt>
                      <c:pt idx="9">
                        <c:v>Other Assets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SPUCRI!$F$70:$F$79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2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2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SPUCRI!$E$70:$E$79</c15:sqref>
                        </c15:formulaRef>
                      </c:ext>
                    </c:extLst>
                    <c:strCache>
                      <c:ptCount val="10"/>
                      <c:pt idx="0">
                        <c:v>Time Deposits</c:v>
                      </c:pt>
                      <c:pt idx="1">
                        <c:v>Loans and Receivables</c:v>
                      </c:pt>
                      <c:pt idx="2">
                        <c:v>Investments in Subsidiaries, Associates and Joint Ventures</c:v>
                      </c:pt>
                      <c:pt idx="3">
                        <c:v>Property and Equipment</c:v>
                      </c:pt>
                      <c:pt idx="4">
                        <c:v>Investment Property</c:v>
                      </c:pt>
                      <c:pt idx="5">
                        <c:v>Non-current Assets Held for Sale</c:v>
                      </c:pt>
                      <c:pt idx="6">
                        <c:v>Security Fund Contribution</c:v>
                      </c:pt>
                      <c:pt idx="7">
                        <c:v>Derivative Assets Held for Hedging</c:v>
                      </c:pt>
                      <c:pt idx="8">
                        <c:v>Segregated Fund Assets</c:v>
                      </c:pt>
                      <c:pt idx="9">
                        <c:v>Other Assets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SPUCRI!$G$70:$G$79</c15:sqref>
                        </c15:formulaRef>
                      </c:ext>
                    </c:extLst>
                    <c:numCache>
                      <c:formatCode>_-* #,##0.00_-;\-* #,##0.00_-;_-* "-"??_-;_-@_-</c:formatCode>
                      <c:ptCount val="10"/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SPUCRI!$E$70:$E$79</c15:sqref>
                        </c15:formulaRef>
                      </c:ext>
                    </c:extLst>
                    <c:strCache>
                      <c:ptCount val="10"/>
                      <c:pt idx="0">
                        <c:v>Time Deposits</c:v>
                      </c:pt>
                      <c:pt idx="1">
                        <c:v>Loans and Receivables</c:v>
                      </c:pt>
                      <c:pt idx="2">
                        <c:v>Investments in Subsidiaries, Associates and Joint Ventures</c:v>
                      </c:pt>
                      <c:pt idx="3">
                        <c:v>Property and Equipment</c:v>
                      </c:pt>
                      <c:pt idx="4">
                        <c:v>Investment Property</c:v>
                      </c:pt>
                      <c:pt idx="5">
                        <c:v>Non-current Assets Held for Sale</c:v>
                      </c:pt>
                      <c:pt idx="6">
                        <c:v>Security Fund Contribution</c:v>
                      </c:pt>
                      <c:pt idx="7">
                        <c:v>Derivative Assets Held for Hedging</c:v>
                      </c:pt>
                      <c:pt idx="8">
                        <c:v>Segregated Fund Assets</c:v>
                      </c:pt>
                      <c:pt idx="9">
                        <c:v>Other Assets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SPUCRI!$H$70:$H$79</c15:sqref>
                        </c15:formulaRef>
                      </c:ext>
                    </c:extLst>
                    <c:numCache>
                      <c:formatCode>_-* #,##0.00_-;\-* #,##0.00_-;_-* "-"??_-;_-@_-</c:formatCode>
                      <c:ptCount val="10"/>
                    </c:numCache>
                  </c:numRef>
                </c:val>
              </c15:ser>
            </c15:filteredBarSeries>
          </c:ext>
        </c:extLst>
      </c:barChart>
      <c:catAx>
        <c:axId val="26649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492496"/>
        <c:crosses val="autoZero"/>
        <c:auto val="1"/>
        <c:lblAlgn val="ctr"/>
        <c:lblOffset val="100"/>
        <c:noMultiLvlLbl val="0"/>
      </c:catAx>
      <c:valAx>
        <c:axId val="266492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49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3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SPUCRI!$E$86:$E$98</c:f>
              <c:strCache>
                <c:ptCount val="13"/>
                <c:pt idx="0">
                  <c:v>Financial Assets at Fair Value Through Profit or Loss</c:v>
                </c:pt>
                <c:pt idx="1">
                  <c:v>Held-to-Maturity (HTM) Investments</c:v>
                </c:pt>
                <c:pt idx="2">
                  <c:v>Available-for-Sale (AFS) Financial Assets</c:v>
                </c:pt>
                <c:pt idx="3">
                  <c:v>Time Deposits</c:v>
                </c:pt>
                <c:pt idx="4">
                  <c:v>Loans and Receivables</c:v>
                </c:pt>
                <c:pt idx="5">
                  <c:v>Investments in Subsidiaries, Associates and Joint Ventures</c:v>
                </c:pt>
                <c:pt idx="6">
                  <c:v>Property and Equipment</c:v>
                </c:pt>
                <c:pt idx="7">
                  <c:v>Investment Property</c:v>
                </c:pt>
                <c:pt idx="8">
                  <c:v>Non-current Assets Held for Sale</c:v>
                </c:pt>
                <c:pt idx="9">
                  <c:v>Security Fund Contribution</c:v>
                </c:pt>
                <c:pt idx="10">
                  <c:v>Derivative Assets Held for Hedging</c:v>
                </c:pt>
                <c:pt idx="11">
                  <c:v>Segregated Fund Assets</c:v>
                </c:pt>
                <c:pt idx="12">
                  <c:v>Other Assets</c:v>
                </c:pt>
              </c:strCache>
            </c:strRef>
          </c:cat>
          <c:val>
            <c:numRef>
              <c:f>SPUCRI!$I$86:$I$98</c:f>
              <c:numCache>
                <c:formatCode>_-* #,##0.00_-;\-* #,##0.00_-;_-* "-"??_-;_-@_-</c:formatCode>
                <c:ptCount val="13"/>
                <c:pt idx="0" formatCode="_-&quot;₱&quot;* #,##0.00_-;\-&quot;₱&quot;* #,##0.00_-;_-&quot;₱&quot;* &quot;-&quot;??_-;_-@_-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269440416"/>
        <c:axId val="2694442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SPUCRI!$E$86:$E$98</c15:sqref>
                        </c15:formulaRef>
                      </c:ext>
                    </c:extLst>
                    <c:strCache>
                      <c:ptCount val="13"/>
                      <c:pt idx="0">
                        <c:v>Financial Assets at Fair Value Through Profit or Loss</c:v>
                      </c:pt>
                      <c:pt idx="1">
                        <c:v>Held-to-Maturity (HTM) Investments</c:v>
                      </c:pt>
                      <c:pt idx="2">
                        <c:v>Available-for-Sale (AFS) Financial Assets</c:v>
                      </c:pt>
                      <c:pt idx="3">
                        <c:v>Time Deposits</c:v>
                      </c:pt>
                      <c:pt idx="4">
                        <c:v>Loans and Receivables</c:v>
                      </c:pt>
                      <c:pt idx="5">
                        <c:v>Investments in Subsidiaries, Associates and Joint Ventures</c:v>
                      </c:pt>
                      <c:pt idx="6">
                        <c:v>Property and Equipment</c:v>
                      </c:pt>
                      <c:pt idx="7">
                        <c:v>Investment Property</c:v>
                      </c:pt>
                      <c:pt idx="8">
                        <c:v>Non-current Assets Held for Sale</c:v>
                      </c:pt>
                      <c:pt idx="9">
                        <c:v>Security Fund Contribution</c:v>
                      </c:pt>
                      <c:pt idx="10">
                        <c:v>Derivative Assets Held for Hedging</c:v>
                      </c:pt>
                      <c:pt idx="11">
                        <c:v>Segregated Fund Assets</c:v>
                      </c:pt>
                      <c:pt idx="12">
                        <c:v>Other Assets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SPUCRI!$F$86:$F$98</c15:sqref>
                        </c15:formulaRef>
                      </c:ext>
                    </c:extLst>
                    <c:numCache>
                      <c:formatCode>General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1"/>
                <c:order val="1"/>
                <c:spPr>
                  <a:gradFill rotWithShape="1">
                    <a:gsLst>
                      <a:gs pos="0">
                        <a:schemeClr val="accent2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2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2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SPUCRI!$E$86:$E$98</c15:sqref>
                        </c15:formulaRef>
                      </c:ext>
                    </c:extLst>
                    <c:strCache>
                      <c:ptCount val="13"/>
                      <c:pt idx="0">
                        <c:v>Financial Assets at Fair Value Through Profit or Loss</c:v>
                      </c:pt>
                      <c:pt idx="1">
                        <c:v>Held-to-Maturity (HTM) Investments</c:v>
                      </c:pt>
                      <c:pt idx="2">
                        <c:v>Available-for-Sale (AFS) Financial Assets</c:v>
                      </c:pt>
                      <c:pt idx="3">
                        <c:v>Time Deposits</c:v>
                      </c:pt>
                      <c:pt idx="4">
                        <c:v>Loans and Receivables</c:v>
                      </c:pt>
                      <c:pt idx="5">
                        <c:v>Investments in Subsidiaries, Associates and Joint Ventures</c:v>
                      </c:pt>
                      <c:pt idx="6">
                        <c:v>Property and Equipment</c:v>
                      </c:pt>
                      <c:pt idx="7">
                        <c:v>Investment Property</c:v>
                      </c:pt>
                      <c:pt idx="8">
                        <c:v>Non-current Assets Held for Sale</c:v>
                      </c:pt>
                      <c:pt idx="9">
                        <c:v>Security Fund Contribution</c:v>
                      </c:pt>
                      <c:pt idx="10">
                        <c:v>Derivative Assets Held for Hedging</c:v>
                      </c:pt>
                      <c:pt idx="11">
                        <c:v>Segregated Fund Assets</c:v>
                      </c:pt>
                      <c:pt idx="12">
                        <c:v>Other Assets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SPUCRI!$G$86:$G$98</c15:sqref>
                        </c15:formulaRef>
                      </c:ext>
                    </c:extLst>
                    <c:numCache>
                      <c:formatCode>_-* #,##0.00_-;\-* #,##0.00_-;_-* "-"??_-;_-@_-</c:formatCode>
                      <c:ptCount val="13"/>
                    </c:numCache>
                  </c:numRef>
                </c:val>
              </c15:ser>
            </c15:filteredBarSeries>
            <c15:filteredBarSeries>
              <c15:ser>
                <c:idx val="2"/>
                <c:order val="2"/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SPUCRI!$E$86:$E$98</c15:sqref>
                        </c15:formulaRef>
                      </c:ext>
                    </c:extLst>
                    <c:strCache>
                      <c:ptCount val="13"/>
                      <c:pt idx="0">
                        <c:v>Financial Assets at Fair Value Through Profit or Loss</c:v>
                      </c:pt>
                      <c:pt idx="1">
                        <c:v>Held-to-Maturity (HTM) Investments</c:v>
                      </c:pt>
                      <c:pt idx="2">
                        <c:v>Available-for-Sale (AFS) Financial Assets</c:v>
                      </c:pt>
                      <c:pt idx="3">
                        <c:v>Time Deposits</c:v>
                      </c:pt>
                      <c:pt idx="4">
                        <c:v>Loans and Receivables</c:v>
                      </c:pt>
                      <c:pt idx="5">
                        <c:v>Investments in Subsidiaries, Associates and Joint Ventures</c:v>
                      </c:pt>
                      <c:pt idx="6">
                        <c:v>Property and Equipment</c:v>
                      </c:pt>
                      <c:pt idx="7">
                        <c:v>Investment Property</c:v>
                      </c:pt>
                      <c:pt idx="8">
                        <c:v>Non-current Assets Held for Sale</c:v>
                      </c:pt>
                      <c:pt idx="9">
                        <c:v>Security Fund Contribution</c:v>
                      </c:pt>
                      <c:pt idx="10">
                        <c:v>Derivative Assets Held for Hedging</c:v>
                      </c:pt>
                      <c:pt idx="11">
                        <c:v>Segregated Fund Assets</c:v>
                      </c:pt>
                      <c:pt idx="12">
                        <c:v>Other Assets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SPUCRI!$H$86:$H$98</c15:sqref>
                        </c15:formulaRef>
                      </c:ext>
                    </c:extLst>
                    <c:numCache>
                      <c:formatCode>_-* #,##0.00_-;\-* #,##0.00_-;_-* "-"??_-;_-@_-</c:formatCode>
                      <c:ptCount val="13"/>
                    </c:numCache>
                  </c:numRef>
                </c:val>
              </c15:ser>
            </c15:filteredBarSeries>
          </c:ext>
        </c:extLst>
      </c:barChart>
      <c:catAx>
        <c:axId val="26944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9444224"/>
        <c:crosses val="autoZero"/>
        <c:auto val="1"/>
        <c:lblAlgn val="ctr"/>
        <c:lblOffset val="100"/>
        <c:noMultiLvlLbl val="0"/>
      </c:catAx>
      <c:valAx>
        <c:axId val="26944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&quot;₱&quot;* #,##0.00_-;\-&quot;₱&quot;* #,##0.00_-;_-&quot;₱&quot;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9440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150654</xdr:colOff>
      <xdr:row>1</xdr:row>
      <xdr:rowOff>122985</xdr:rowOff>
    </xdr:from>
    <xdr:to>
      <xdr:col>8</xdr:col>
      <xdr:colOff>1140555</xdr:colOff>
      <xdr:row>9</xdr:row>
      <xdr:rowOff>16107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142"/>
        <a:stretch/>
      </xdr:blipFill>
      <xdr:spPr>
        <a:xfrm>
          <a:off x="245904" y="218235"/>
          <a:ext cx="7859807" cy="1226622"/>
        </a:xfrm>
        <a:prstGeom prst="rect">
          <a:avLst/>
        </a:prstGeom>
      </xdr:spPr>
    </xdr:pic>
    <xdr:clientData/>
  </xdr:twoCellAnchor>
  <xdr:twoCellAnchor>
    <xdr:from>
      <xdr:col>13</xdr:col>
      <xdr:colOff>255031</xdr:colOff>
      <xdr:row>9</xdr:row>
      <xdr:rowOff>127001</xdr:rowOff>
    </xdr:from>
    <xdr:to>
      <xdr:col>20</xdr:col>
      <xdr:colOff>543667</xdr:colOff>
      <xdr:row>30</xdr:row>
      <xdr:rowOff>34637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279667</xdr:colOff>
      <xdr:row>33</xdr:row>
      <xdr:rowOff>36327</xdr:rowOff>
    </xdr:from>
    <xdr:to>
      <xdr:col>20</xdr:col>
      <xdr:colOff>552428</xdr:colOff>
      <xdr:row>58</xdr:row>
      <xdr:rowOff>17319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266371</xdr:colOff>
      <xdr:row>59</xdr:row>
      <xdr:rowOff>86590</xdr:rowOff>
    </xdr:from>
    <xdr:to>
      <xdr:col>20</xdr:col>
      <xdr:colOff>555007</xdr:colOff>
      <xdr:row>81</xdr:row>
      <xdr:rowOff>121227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242455</xdr:colOff>
      <xdr:row>83</xdr:row>
      <xdr:rowOff>39831</xdr:rowOff>
    </xdr:from>
    <xdr:to>
      <xdr:col>20</xdr:col>
      <xdr:colOff>571500</xdr:colOff>
      <xdr:row>107</xdr:row>
      <xdr:rowOff>69273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CREDO%20FILES%20AND%20DATABASE\MBC%20-%20210%20Program%20Files\Annual%20Statement%20(Insurance%20Commission)\IS%20AS%202002\2000as\WINDOWS\TB96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lexv/LOCALS~1/Temp/Exhibit%208%209%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Rheena/Financials/Final%202001%20from%20Olie/2001%20AS%20(Actuarial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ACT/Financial%20Reports/Reporting/IC%20Annual%20Statement/Annual%20Statement%202000/Annual%20Statement%20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.abella/Desktop/AS%20from%20SIR%20Bryanb/Life%20AS%20template%20v2%20Aug2013_FINAL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Users\mjg.dimpas\Desktop\mjg.dimpas\Documents\1%20NON-LIFE%20INSURANCE%20COMPANIES\2015\1%20PETROGEN%202015%20VF\wppetrogen2015VF.V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jg.dimpas/Desktop/mjg.dimpas/Documents/1%20NON-LIFE%20INSURANCE%20COMPANIES/2015/1%20PETROGEN%202015%20VF/wppetrogen2015VF.V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Users\jc.manicad\AppData\Local\Microsoft\Windows\Temporary%20Internet%20Files\Content.Outlook\81TWSPZ4\Copy%20of%20000%2020170317%20SEGURO%20template%20%202017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.manicad/AppData/Local/Microsoft/Windows/Temporary%20Internet%20Files/Content.Outlook/81TWSPZ4/Copy%20of%20000%2020170317%20SEGURO%20template%20%202017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corr\C\MCREDO%20FILES%20AND%20DATABASE\MBC%20-%20210%20Program%20Files\SGV%20and%20DELOITTE%20AUDIT\2004\Year%20End%20Audit%201204\CALTA%20Reports\2230%20Combined%20Leadsheet%20Detailed%20-%2012.31.04%20(CALTA)_3.21.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.labrador/Desktop/Annual%20Statements%202015/Life%202015/CLIMBS%20LIFE%202015/Copy%20of%20000%20AS%202012%20life%20climbs%202015-Revised%20.xlsb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Life%20Annual%20Statement\CY%202016\05%20BPI-Philam%20Life%20Assurance%20Corporation%20OK\Life\BPLAC%20ANNUAL%20STATEMENT\%2324%202016%20BPLAC%20Annual%20Statement%20v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S"/>
      <sheetName val="DOWNLOAD"/>
      <sheetName val="BSIS"/>
      <sheetName val="tb"/>
    </sheetNames>
    <sheetDataSet>
      <sheetData sheetId="0" refreshError="1">
        <row r="5">
          <cell r="K5">
            <v>1</v>
          </cell>
          <cell r="L5" t="str">
            <v>Bonds (Sch A)</v>
          </cell>
        </row>
        <row r="6">
          <cell r="K6">
            <v>1.1000000000000001</v>
          </cell>
          <cell r="L6" t="str">
            <v>Investments in treasury bills (Sch J)</v>
          </cell>
        </row>
        <row r="7">
          <cell r="K7">
            <v>2</v>
          </cell>
          <cell r="L7" t="str">
            <v>Stocks (Sch B)</v>
          </cell>
        </row>
        <row r="8">
          <cell r="K8">
            <v>6</v>
          </cell>
          <cell r="L8" t="str">
            <v>Policy loans (Sch F)</v>
          </cell>
        </row>
        <row r="9">
          <cell r="K9">
            <v>8</v>
          </cell>
          <cell r="L9" t="str">
            <v>Guaranteed loans (Sch H)</v>
          </cell>
        </row>
        <row r="10">
          <cell r="K10">
            <v>11</v>
          </cell>
          <cell r="L10" t="str">
            <v>Security fund</v>
          </cell>
        </row>
        <row r="11">
          <cell r="K11">
            <v>12</v>
          </cell>
          <cell r="L11" t="str">
            <v>Other investments (Sch K)</v>
          </cell>
        </row>
        <row r="12">
          <cell r="K12">
            <v>13</v>
          </cell>
          <cell r="L12" t="str">
            <v>Cash on hand &amp; in banks (Sch L)</v>
          </cell>
        </row>
        <row r="13">
          <cell r="K13">
            <v>18</v>
          </cell>
          <cell r="L13" t="str">
            <v>Net life insurance premiums</v>
          </cell>
        </row>
        <row r="14">
          <cell r="K14">
            <v>20</v>
          </cell>
          <cell r="L14" t="str">
            <v>Investment income due &amp; accrued</v>
          </cell>
        </row>
        <row r="15">
          <cell r="K15">
            <v>22</v>
          </cell>
          <cell r="L15" t="str">
            <v>Receivable from reinsurer</v>
          </cell>
        </row>
        <row r="16">
          <cell r="K16">
            <v>23</v>
          </cell>
          <cell r="L16" t="str">
            <v>Net life ins prems fr employees due &amp; uncollected</v>
          </cell>
        </row>
        <row r="17">
          <cell r="K17">
            <v>24</v>
          </cell>
          <cell r="L17" t="str">
            <v>Head office accounts for foreign currency</v>
          </cell>
        </row>
        <row r="18">
          <cell r="K18">
            <v>25</v>
          </cell>
          <cell r="L18" t="str">
            <v>Disbmts under pols the liab for w/c is still being carried</v>
          </cell>
        </row>
        <row r="19">
          <cell r="K19">
            <v>26</v>
          </cell>
          <cell r="L19" t="str">
            <v>Due to/from head office</v>
          </cell>
        </row>
        <row r="20">
          <cell r="K20">
            <v>101</v>
          </cell>
          <cell r="L20" t="str">
            <v>Aggregate resv for life pols &amp; conts (Exh 8)</v>
          </cell>
        </row>
        <row r="21">
          <cell r="K21">
            <v>103</v>
          </cell>
          <cell r="L21" t="str">
            <v>Supplementary contracts w/out life contingencies</v>
          </cell>
        </row>
        <row r="22">
          <cell r="K22">
            <v>104</v>
          </cell>
          <cell r="L22" t="str">
            <v>Policy &amp; contract claims</v>
          </cell>
        </row>
        <row r="23">
          <cell r="K23">
            <v>105</v>
          </cell>
          <cell r="L23" t="str">
            <v>Policyholders' dividend accumulations</v>
          </cell>
        </row>
        <row r="24">
          <cell r="K24">
            <v>106</v>
          </cell>
          <cell r="L24" t="str">
            <v xml:space="preserve">Policyholders dividends &amp; experience refunds payable </v>
          </cell>
        </row>
        <row r="25">
          <cell r="K25">
            <v>107</v>
          </cell>
          <cell r="L25" t="str">
            <v>Policyholders' divs &amp; expce refunds due &amp; unpaid</v>
          </cell>
        </row>
        <row r="26">
          <cell r="K26">
            <v>109</v>
          </cell>
          <cell r="L26" t="str">
            <v>Prem &amp; ann cons recvd in adv less P disc;incl P acc &amp; hlth prem</v>
          </cell>
        </row>
        <row r="27">
          <cell r="K27">
            <v>111.2</v>
          </cell>
          <cell r="L27" t="str">
            <v>Interest due or accrued on policy or contract funds</v>
          </cell>
        </row>
        <row r="28">
          <cell r="K28">
            <v>114</v>
          </cell>
          <cell r="L28" t="str">
            <v>Commissions to agents due or accrued</v>
          </cell>
        </row>
        <row r="29">
          <cell r="K29">
            <v>115</v>
          </cell>
          <cell r="L29" t="str">
            <v>General expenses due or accrued</v>
          </cell>
        </row>
        <row r="30">
          <cell r="K30">
            <v>116</v>
          </cell>
          <cell r="L30" t="str">
            <v>Taxes, licenses &amp; fees due or accrued</v>
          </cell>
        </row>
        <row r="31">
          <cell r="K31">
            <v>119</v>
          </cell>
          <cell r="L31" t="str">
            <v>Amount w/held or retained by co as agent or trustee</v>
          </cell>
        </row>
        <row r="32">
          <cell r="K32">
            <v>120</v>
          </cell>
          <cell r="L32" t="str">
            <v>Amount held for agents' account</v>
          </cell>
        </row>
        <row r="33">
          <cell r="K33">
            <v>121</v>
          </cell>
          <cell r="L33" t="str">
            <v>Remittances &amp; items not allocated</v>
          </cell>
        </row>
        <row r="34">
          <cell r="K34">
            <v>123</v>
          </cell>
          <cell r="L34" t="str">
            <v>Liab for benefits for employees &amp; agents not incl above</v>
          </cell>
        </row>
        <row r="35">
          <cell r="K35">
            <v>126.2</v>
          </cell>
          <cell r="L35" t="str">
            <v>Outstanding head office expenses</v>
          </cell>
        </row>
        <row r="36">
          <cell r="K36">
            <v>126.3</v>
          </cell>
          <cell r="L36" t="str">
            <v>Reinsurance in unauthorized cos.</v>
          </cell>
        </row>
        <row r="37">
          <cell r="K37">
            <v>126.4</v>
          </cell>
          <cell r="L37" t="str">
            <v>Amts due sundry parties</v>
          </cell>
        </row>
        <row r="38">
          <cell r="K38">
            <v>126.5</v>
          </cell>
          <cell r="L38" t="str">
            <v>Unamort discount - bonds</v>
          </cell>
        </row>
        <row r="39">
          <cell r="K39">
            <v>126.6</v>
          </cell>
          <cell r="L39" t="str">
            <v>Unamort discount - short term investments</v>
          </cell>
        </row>
        <row r="40">
          <cell r="K40">
            <v>126.7</v>
          </cell>
          <cell r="L40" t="str">
            <v>Accounts payable</v>
          </cell>
        </row>
        <row r="41">
          <cell r="K41">
            <v>136</v>
          </cell>
          <cell r="L41" t="str">
            <v>Surplus</v>
          </cell>
        </row>
        <row r="42">
          <cell r="K42">
            <v>201</v>
          </cell>
          <cell r="L42" t="str">
            <v>Premiums</v>
          </cell>
        </row>
        <row r="43">
          <cell r="K43">
            <v>203</v>
          </cell>
          <cell r="L43" t="str">
            <v>Consid for suppl contracts</v>
          </cell>
        </row>
        <row r="44">
          <cell r="K44">
            <v>204</v>
          </cell>
          <cell r="L44" t="str">
            <v>Net investment income</v>
          </cell>
        </row>
        <row r="45">
          <cell r="K45">
            <v>208</v>
          </cell>
          <cell r="L45" t="str">
            <v>Death benefits</v>
          </cell>
        </row>
        <row r="46">
          <cell r="K46">
            <v>209</v>
          </cell>
          <cell r="L46" t="str">
            <v>Matured endowments</v>
          </cell>
        </row>
        <row r="47">
          <cell r="K47">
            <v>210</v>
          </cell>
          <cell r="L47" t="str">
            <v>Annuity benefits</v>
          </cell>
        </row>
        <row r="48">
          <cell r="K48">
            <v>211</v>
          </cell>
          <cell r="L48" t="str">
            <v>Disability benefits</v>
          </cell>
        </row>
        <row r="49">
          <cell r="K49">
            <v>212</v>
          </cell>
          <cell r="L49" t="str">
            <v>Surrender benefits</v>
          </cell>
        </row>
        <row r="50">
          <cell r="K50">
            <v>214</v>
          </cell>
          <cell r="L50" t="str">
            <v>Interest on policy or contract funds</v>
          </cell>
        </row>
        <row r="51">
          <cell r="K51">
            <v>215</v>
          </cell>
          <cell r="L51" t="str">
            <v>Paym on suppl contracts w life cont</v>
          </cell>
        </row>
        <row r="52">
          <cell r="K52">
            <v>216</v>
          </cell>
          <cell r="L52" t="str">
            <v>Paym on suppl contracts w/o life cont</v>
          </cell>
        </row>
        <row r="53">
          <cell r="K53">
            <v>217</v>
          </cell>
          <cell r="L53" t="str">
            <v>Inc in aggregate reserve w life cont</v>
          </cell>
        </row>
        <row r="54">
          <cell r="K54">
            <v>218</v>
          </cell>
          <cell r="L54" t="str">
            <v>Inc in aggregate reserve w/o life cont</v>
          </cell>
        </row>
        <row r="55">
          <cell r="K55">
            <v>221</v>
          </cell>
          <cell r="L55" t="str">
            <v>Commissions on premiums/annuity</v>
          </cell>
        </row>
        <row r="56">
          <cell r="K56">
            <v>223</v>
          </cell>
          <cell r="L56" t="str">
            <v>General insurance expense</v>
          </cell>
        </row>
        <row r="57">
          <cell r="K57">
            <v>224</v>
          </cell>
          <cell r="L57" t="str">
            <v>Taxes,licences and fees</v>
          </cell>
        </row>
        <row r="58">
          <cell r="K58">
            <v>229</v>
          </cell>
          <cell r="L58" t="str">
            <v>Dividends/ERR to life policyholders</v>
          </cell>
        </row>
      </sheetData>
      <sheetData sheetId="1" refreshError="1">
        <row r="3">
          <cell r="A3" t="str">
            <v>0102</v>
          </cell>
          <cell r="B3" t="str">
            <v>0000</v>
          </cell>
          <cell r="C3" t="str">
            <v>BONDS, S/T, GOVT. FED., O/B ACCT</v>
          </cell>
        </row>
        <row r="4">
          <cell r="A4" t="str">
            <v>0102</v>
          </cell>
          <cell r="B4" t="str">
            <v>1000</v>
          </cell>
          <cell r="C4" t="str">
            <v>BONDS, S/T, GOVT FED., ACQU'N</v>
          </cell>
        </row>
        <row r="5">
          <cell r="A5" t="str">
            <v>0102</v>
          </cell>
          <cell r="B5" t="str">
            <v>2000</v>
          </cell>
          <cell r="C5" t="str">
            <v>BONDS, S/T, GOVT FED., DISPOSALS</v>
          </cell>
        </row>
        <row r="6">
          <cell r="A6" t="str">
            <v>0102</v>
          </cell>
          <cell r="B6" t="str">
            <v>2050</v>
          </cell>
          <cell r="C6" t="str">
            <v>BONDS, S/T, GOVT FED., ACCRUAL OF D</v>
          </cell>
        </row>
        <row r="7">
          <cell r="A7" t="str">
            <v>0102</v>
          </cell>
          <cell r="B7" t="str">
            <v>2150</v>
          </cell>
          <cell r="C7" t="str">
            <v>BONDS, S/T, GOVT FED., W/U OF SECUR</v>
          </cell>
        </row>
        <row r="8">
          <cell r="A8" t="str">
            <v>0130</v>
          </cell>
          <cell r="B8" t="str">
            <v>0000</v>
          </cell>
          <cell r="C8" t="str">
            <v>BONDS, L/T, GOVT. FED., O/B ACCT</v>
          </cell>
        </row>
        <row r="9">
          <cell r="A9" t="str">
            <v>0130</v>
          </cell>
          <cell r="B9" t="str">
            <v>1000</v>
          </cell>
          <cell r="C9" t="str">
            <v>BONDS, L/T, GOVT FED., ACQU'N</v>
          </cell>
        </row>
        <row r="10">
          <cell r="A10" t="str">
            <v>0130</v>
          </cell>
          <cell r="B10" t="str">
            <v>2000</v>
          </cell>
          <cell r="C10" t="str">
            <v>BONDS, L/T, GOVT FED., DISPOSALS</v>
          </cell>
        </row>
        <row r="11">
          <cell r="A11" t="str">
            <v>0130</v>
          </cell>
          <cell r="B11" t="str">
            <v>2050</v>
          </cell>
          <cell r="C11" t="str">
            <v>BONDS, L/T, GOVT FED., ACCRUAL OF D</v>
          </cell>
        </row>
        <row r="12">
          <cell r="A12" t="str">
            <v>0130</v>
          </cell>
          <cell r="B12" t="str">
            <v>3050</v>
          </cell>
          <cell r="C12" t="str">
            <v>BONDS, L/T, GOVT FED., ACCRUAL OF D</v>
          </cell>
        </row>
        <row r="13">
          <cell r="A13" t="str">
            <v>0137</v>
          </cell>
          <cell r="B13" t="str">
            <v>0000</v>
          </cell>
          <cell r="C13" t="str">
            <v>BONDS, L/T, PUBLIC UTIL, O/B ACCT</v>
          </cell>
        </row>
        <row r="14">
          <cell r="A14" t="str">
            <v>0137</v>
          </cell>
          <cell r="B14" t="str">
            <v>1000</v>
          </cell>
          <cell r="C14" t="str">
            <v>BONDS, L/T, PUBLIC UTIL, ACQU'N</v>
          </cell>
        </row>
        <row r="15">
          <cell r="A15" t="str">
            <v>0137</v>
          </cell>
          <cell r="B15" t="str">
            <v>2000</v>
          </cell>
          <cell r="C15" t="str">
            <v>BONDS, L/T, PUBLIC UTIL, DISPOSALS</v>
          </cell>
        </row>
        <row r="16">
          <cell r="A16" t="str">
            <v>0137</v>
          </cell>
          <cell r="B16" t="str">
            <v>3050</v>
          </cell>
          <cell r="C16" t="str">
            <v>BONDS, L/T, PUBLIC UTIL, AMORTIZATION</v>
          </cell>
        </row>
        <row r="17">
          <cell r="A17" t="str">
            <v>0138</v>
          </cell>
          <cell r="B17" t="str">
            <v>0000</v>
          </cell>
          <cell r="C17" t="str">
            <v>BONDS, L/T, IND'L, O/B ACCT</v>
          </cell>
        </row>
        <row r="18">
          <cell r="A18" t="str">
            <v>0138</v>
          </cell>
          <cell r="B18" t="str">
            <v>1000</v>
          </cell>
          <cell r="C18" t="str">
            <v>BONDS, L/T, IND'L, ACQU'N</v>
          </cell>
        </row>
        <row r="19">
          <cell r="A19" t="str">
            <v>0138</v>
          </cell>
          <cell r="B19" t="str">
            <v>2000</v>
          </cell>
          <cell r="C19" t="str">
            <v>BONDS, L/T, IND'L, DISPOSALS</v>
          </cell>
        </row>
        <row r="20">
          <cell r="A20" t="str">
            <v>0139</v>
          </cell>
          <cell r="B20" t="str">
            <v>0000</v>
          </cell>
          <cell r="C20" t="str">
            <v>BONDS, L/T, MISC., O/B ACCT</v>
          </cell>
        </row>
        <row r="21">
          <cell r="A21" t="str">
            <v>0139</v>
          </cell>
          <cell r="B21" t="str">
            <v>1000</v>
          </cell>
          <cell r="C21" t="str">
            <v>BONDS, L/T, MISC., ACQU'N</v>
          </cell>
        </row>
        <row r="22">
          <cell r="A22" t="str">
            <v>0139</v>
          </cell>
          <cell r="B22" t="str">
            <v>2000</v>
          </cell>
          <cell r="C22" t="str">
            <v>BONDS, L/T, MISC., DISPOSALS</v>
          </cell>
        </row>
        <row r="23">
          <cell r="A23" t="str">
            <v>0139</v>
          </cell>
          <cell r="B23" t="str">
            <v>2050</v>
          </cell>
          <cell r="C23" t="str">
            <v>BONDS, L/T, MISC., ACCRUAL OF DISC</v>
          </cell>
        </row>
        <row r="24">
          <cell r="A24" t="str">
            <v>0196</v>
          </cell>
          <cell r="B24" t="str">
            <v>0000</v>
          </cell>
          <cell r="C24" t="str">
            <v>BONDS, REAL GAINS UNREPT AS REV., O</v>
          </cell>
        </row>
        <row r="25">
          <cell r="A25" t="str">
            <v>0196</v>
          </cell>
          <cell r="B25" t="str">
            <v>0200</v>
          </cell>
          <cell r="C25" t="str">
            <v>BONDS, REAL GAINS UNREPT AS REV., C</v>
          </cell>
        </row>
        <row r="26">
          <cell r="A26" t="str">
            <v>0196</v>
          </cell>
          <cell r="B26" t="str">
            <v>0300</v>
          </cell>
          <cell r="C26" t="str">
            <v>BONDS, REAL GAINS UNREPT AS REV., C</v>
          </cell>
        </row>
        <row r="27">
          <cell r="A27" t="str">
            <v>0197</v>
          </cell>
          <cell r="B27" t="str">
            <v>0200</v>
          </cell>
          <cell r="C27" t="str">
            <v>BONDS, REAL LOSSES UNREPT AS REV.,</v>
          </cell>
        </row>
        <row r="28">
          <cell r="A28" t="str">
            <v>0197</v>
          </cell>
          <cell r="B28" t="str">
            <v>0300</v>
          </cell>
          <cell r="C28" t="str">
            <v>BONDS, REAL LOSSES UNREPT AS REV.,</v>
          </cell>
        </row>
        <row r="29">
          <cell r="A29" t="str">
            <v>0270</v>
          </cell>
          <cell r="B29" t="str">
            <v>0000</v>
          </cell>
          <cell r="C29" t="str">
            <v>PFD STOCKS, PUBLIC UTIL, O/B ACCT</v>
          </cell>
        </row>
        <row r="30">
          <cell r="A30" t="str">
            <v>0270</v>
          </cell>
          <cell r="B30" t="str">
            <v>1000</v>
          </cell>
          <cell r="C30" t="str">
            <v>PFD STOCKS, PUBLIC UTIL, ACQU'N</v>
          </cell>
        </row>
        <row r="31">
          <cell r="A31" t="str">
            <v>0296</v>
          </cell>
          <cell r="B31" t="str">
            <v>0000</v>
          </cell>
          <cell r="C31" t="str">
            <v>PFD STOCKS, REAL GAINS UNREPT AS RE</v>
          </cell>
        </row>
        <row r="32">
          <cell r="A32" t="str">
            <v>0296</v>
          </cell>
          <cell r="B32" t="str">
            <v>0300</v>
          </cell>
          <cell r="C32" t="str">
            <v>PFD STOCKS, REAL GAINS UNREPT AS RE</v>
          </cell>
        </row>
        <row r="33">
          <cell r="A33" t="str">
            <v>0297</v>
          </cell>
          <cell r="B33" t="str">
            <v>0000</v>
          </cell>
          <cell r="C33" t="str">
            <v>PFD STOCKS, REAL LOSSES UNREPT AS R</v>
          </cell>
        </row>
        <row r="34">
          <cell r="A34" t="str">
            <v>0297</v>
          </cell>
          <cell r="B34" t="str">
            <v>0300</v>
          </cell>
          <cell r="C34" t="str">
            <v>PFD STOCKS, REAL LOSSES UNREPT AS R</v>
          </cell>
        </row>
        <row r="35">
          <cell r="A35" t="str">
            <v>0298</v>
          </cell>
          <cell r="B35" t="str">
            <v>0000</v>
          </cell>
          <cell r="C35" t="str">
            <v>PFD STOCKS, UNREAL GAINS/LOSSES REP</v>
          </cell>
        </row>
        <row r="36">
          <cell r="A36" t="str">
            <v>0298</v>
          </cell>
          <cell r="B36" t="str">
            <v>0200</v>
          </cell>
          <cell r="C36" t="str">
            <v>PFD STOCKS, UNREAL GAINS/LOSSES REP</v>
          </cell>
        </row>
        <row r="37">
          <cell r="A37" t="str">
            <v>0370</v>
          </cell>
          <cell r="B37" t="str">
            <v>0000</v>
          </cell>
          <cell r="C37" t="str">
            <v>COM STOCKS, PUBLIC UTIL, O/B ACCT</v>
          </cell>
        </row>
        <row r="38">
          <cell r="A38" t="str">
            <v>0370</v>
          </cell>
          <cell r="B38" t="str">
            <v>1000</v>
          </cell>
          <cell r="C38" t="str">
            <v>COM STOCKS, PUBLIC UTIL, ACQUISITIONS</v>
          </cell>
        </row>
        <row r="39">
          <cell r="A39" t="str">
            <v>0380</v>
          </cell>
          <cell r="B39" t="str">
            <v>0000</v>
          </cell>
          <cell r="C39" t="str">
            <v>COM STOCKS, IND'L, O/B ACCT</v>
          </cell>
        </row>
        <row r="40">
          <cell r="A40" t="str">
            <v>0380</v>
          </cell>
          <cell r="B40" t="str">
            <v>1000</v>
          </cell>
          <cell r="C40" t="str">
            <v>COM STOCKS, IND'L, ACQUISIITONS</v>
          </cell>
        </row>
        <row r="41">
          <cell r="A41" t="str">
            <v>0380</v>
          </cell>
          <cell r="B41" t="str">
            <v>2000</v>
          </cell>
          <cell r="C41" t="str">
            <v>COM STOCKS, IND'L, DISPOSALS</v>
          </cell>
        </row>
        <row r="42">
          <cell r="A42" t="str">
            <v>0390</v>
          </cell>
          <cell r="B42" t="str">
            <v>0000</v>
          </cell>
          <cell r="C42" t="str">
            <v>COM STOCKS, MISC., O/B ACCT</v>
          </cell>
        </row>
        <row r="43">
          <cell r="A43" t="str">
            <v>0390</v>
          </cell>
          <cell r="B43" t="str">
            <v>1000</v>
          </cell>
          <cell r="C43" t="str">
            <v>COM STOCKS, MISC., ACQU'N</v>
          </cell>
        </row>
        <row r="44">
          <cell r="A44" t="str">
            <v>0390</v>
          </cell>
          <cell r="B44" t="str">
            <v>2000</v>
          </cell>
          <cell r="C44" t="str">
            <v>COM STOCKS, MISC., DISPOSALS</v>
          </cell>
        </row>
        <row r="45">
          <cell r="A45" t="str">
            <v>0396</v>
          </cell>
          <cell r="B45" t="str">
            <v>0000</v>
          </cell>
          <cell r="C45" t="str">
            <v>COM STOCKS, REAL GAINS UNREPT AS RE</v>
          </cell>
        </row>
        <row r="46">
          <cell r="A46" t="str">
            <v>0396</v>
          </cell>
          <cell r="B46" t="str">
            <v>0200</v>
          </cell>
          <cell r="C46" t="str">
            <v>COM STOCKS, REAL GAINS UNREPT AS RE</v>
          </cell>
        </row>
        <row r="47">
          <cell r="A47" t="str">
            <v>0396</v>
          </cell>
          <cell r="B47" t="str">
            <v>0300</v>
          </cell>
          <cell r="C47" t="str">
            <v>COM STOCKS, REAL GAINS UNREPT AS RE</v>
          </cell>
        </row>
        <row r="48">
          <cell r="A48" t="str">
            <v>0397</v>
          </cell>
          <cell r="B48" t="str">
            <v>0000</v>
          </cell>
          <cell r="C48" t="str">
            <v>COM STOCKS, REAL LOSSES UNREPT AS R</v>
          </cell>
        </row>
        <row r="49">
          <cell r="A49" t="str">
            <v>0397</v>
          </cell>
          <cell r="B49" t="str">
            <v>0300</v>
          </cell>
          <cell r="C49" t="str">
            <v>COM STOCKS, REAL LOSSES UNREPT AS R</v>
          </cell>
        </row>
        <row r="50">
          <cell r="A50" t="str">
            <v>0398</v>
          </cell>
          <cell r="B50" t="str">
            <v>0000</v>
          </cell>
          <cell r="C50" t="str">
            <v>COM STOCKS, UNREAL GAINS/LOSSES REP</v>
          </cell>
        </row>
        <row r="51">
          <cell r="A51" t="str">
            <v>0398</v>
          </cell>
          <cell r="B51" t="str">
            <v>0200</v>
          </cell>
          <cell r="C51" t="str">
            <v>COM STOCKS, UNREAL GAINS/LOSSES REP</v>
          </cell>
        </row>
        <row r="52">
          <cell r="A52" t="str">
            <v>0801</v>
          </cell>
          <cell r="B52" t="str">
            <v>0000</v>
          </cell>
          <cell r="C52" t="str">
            <v>POLICY ADVANCES, O/B ACCT</v>
          </cell>
        </row>
        <row r="53">
          <cell r="A53" t="str">
            <v>0801</v>
          </cell>
          <cell r="B53" t="str">
            <v>1000</v>
          </cell>
          <cell r="C53" t="str">
            <v>POLICY ADVANCES, AMOUNTS ADVANCED</v>
          </cell>
        </row>
        <row r="54">
          <cell r="A54" t="str">
            <v>0801</v>
          </cell>
          <cell r="B54" t="str">
            <v>1100</v>
          </cell>
          <cell r="C54" t="str">
            <v>POLICY ADVANCES, AMOUNTS ADVANCED B</v>
          </cell>
        </row>
        <row r="55">
          <cell r="A55" t="str">
            <v>0801</v>
          </cell>
          <cell r="B55" t="str">
            <v>1200</v>
          </cell>
          <cell r="C55" t="str">
            <v>POLICY ADVANCES, INTEREST ADDED</v>
          </cell>
        </row>
        <row r="56">
          <cell r="A56" t="str">
            <v>0801</v>
          </cell>
          <cell r="B56" t="str">
            <v>2000</v>
          </cell>
          <cell r="C56" t="str">
            <v>POLICY ADVANCES, AMOUNTS REPAID</v>
          </cell>
        </row>
        <row r="57">
          <cell r="A57" t="str">
            <v>0801</v>
          </cell>
          <cell r="B57" t="str">
            <v>2100</v>
          </cell>
          <cell r="C57" t="str">
            <v>POLICY ADVANCES, AMOUNTS REPAID BY</v>
          </cell>
        </row>
        <row r="58">
          <cell r="A58" t="str">
            <v>0801</v>
          </cell>
          <cell r="B58" t="str">
            <v>2200</v>
          </cell>
          <cell r="C58" t="str">
            <v>POLICY ADVANCES, AMOUNTS REPAID BY</v>
          </cell>
        </row>
        <row r="59">
          <cell r="A59" t="str">
            <v>0801</v>
          </cell>
          <cell r="B59" t="str">
            <v>2300</v>
          </cell>
          <cell r="C59" t="str">
            <v>POLICY ADVANCES, AMOUNTS REPAID BY</v>
          </cell>
        </row>
        <row r="60">
          <cell r="A60" t="str">
            <v>1010</v>
          </cell>
          <cell r="B60" t="str">
            <v>3212</v>
          </cell>
          <cell r="C60" t="str">
            <v>CASH, BANKING DEPT, ***, WITH *** B</v>
          </cell>
        </row>
        <row r="61">
          <cell r="A61" t="str">
            <v>1010</v>
          </cell>
          <cell r="B61" t="str">
            <v>3502</v>
          </cell>
          <cell r="C61" t="str">
            <v>CASH, BANKING DEPT, ***, WITH *** B</v>
          </cell>
        </row>
        <row r="62">
          <cell r="A62" t="str">
            <v>1010</v>
          </cell>
          <cell r="B62" t="str">
            <v>3504</v>
          </cell>
          <cell r="C62" t="str">
            <v>CASH, BANKING DEPT, ***, WITH *** B</v>
          </cell>
        </row>
        <row r="63">
          <cell r="A63" t="str">
            <v>1010</v>
          </cell>
          <cell r="B63" t="str">
            <v>3505</v>
          </cell>
          <cell r="C63" t="str">
            <v>CASH, BANKING DEPT, ***, WITH *** B</v>
          </cell>
        </row>
        <row r="64">
          <cell r="A64" t="str">
            <v>1010</v>
          </cell>
          <cell r="B64" t="str">
            <v>3553</v>
          </cell>
          <cell r="C64" t="str">
            <v>CASH, BANKING DEPT, ****</v>
          </cell>
        </row>
        <row r="65">
          <cell r="A65" t="str">
            <v>1010</v>
          </cell>
          <cell r="B65" t="str">
            <v>3570</v>
          </cell>
          <cell r="C65" t="str">
            <v>CASH, BANKING DEPT, ****</v>
          </cell>
        </row>
        <row r="66">
          <cell r="A66" t="str">
            <v>1010</v>
          </cell>
          <cell r="B66" t="str">
            <v>4534</v>
          </cell>
          <cell r="C66" t="str">
            <v>CASH, BANKING DEPT, ***, WITH *** B</v>
          </cell>
        </row>
        <row r="67">
          <cell r="A67" t="str">
            <v>1010</v>
          </cell>
          <cell r="B67" t="str">
            <v>5901</v>
          </cell>
          <cell r="C67" t="str">
            <v>CASH, BANKING DEPT, ***, WITH *** B</v>
          </cell>
        </row>
        <row r="68">
          <cell r="A68" t="str">
            <v>1015</v>
          </cell>
          <cell r="B68" t="str">
            <v>9800</v>
          </cell>
          <cell r="C68" t="str">
            <v>PETTY CASH , ***, WITH *** BEING TH</v>
          </cell>
        </row>
        <row r="69">
          <cell r="A69" t="str">
            <v>1020</v>
          </cell>
          <cell r="B69" t="str">
            <v>3507</v>
          </cell>
          <cell r="C69" t="str">
            <v>CASH, INVESTMENT DEPT, ****</v>
          </cell>
        </row>
        <row r="70">
          <cell r="A70" t="str">
            <v>1020</v>
          </cell>
          <cell r="B70" t="str">
            <v>3552</v>
          </cell>
          <cell r="C70" t="str">
            <v>CASH, INVESTMENT DEPT, ***, WITH **</v>
          </cell>
        </row>
        <row r="71">
          <cell r="A71" t="str">
            <v>1020</v>
          </cell>
          <cell r="B71" t="str">
            <v>3560</v>
          </cell>
          <cell r="C71" t="str">
            <v>CASH, INVESTMENT DEPT, ***, WITH **</v>
          </cell>
        </row>
        <row r="72">
          <cell r="A72" t="str">
            <v>1020</v>
          </cell>
          <cell r="B72" t="str">
            <v>3561</v>
          </cell>
          <cell r="C72" t="str">
            <v>CASH, INVESTMENT DEPT, ***, WITH **</v>
          </cell>
        </row>
        <row r="73">
          <cell r="A73" t="str">
            <v>1020</v>
          </cell>
          <cell r="B73" t="str">
            <v>3565</v>
          </cell>
          <cell r="C73" t="str">
            <v>CASH - INVESTMENT DEPT - ****</v>
          </cell>
        </row>
        <row r="74">
          <cell r="A74" t="str">
            <v>1030</v>
          </cell>
          <cell r="B74" t="str">
            <v>3455</v>
          </cell>
          <cell r="C74" t="str">
            <v>CASH, C.S.A., ***, WITH *** BEING T</v>
          </cell>
        </row>
        <row r="75">
          <cell r="A75" t="str">
            <v>1030</v>
          </cell>
          <cell r="B75" t="str">
            <v>3502</v>
          </cell>
          <cell r="C75" t="str">
            <v>CASH, C.S.A., ***, WITH *** BEING T</v>
          </cell>
        </row>
        <row r="76">
          <cell r="A76" t="str">
            <v>1030</v>
          </cell>
          <cell r="B76" t="str">
            <v>3503</v>
          </cell>
          <cell r="C76" t="str">
            <v>CASH, C.S.A., ***, WITH *** BEING T</v>
          </cell>
        </row>
        <row r="77">
          <cell r="A77" t="str">
            <v>1030</v>
          </cell>
          <cell r="B77" t="str">
            <v>3553</v>
          </cell>
          <cell r="C77" t="str">
            <v>CASH, CSA, ****</v>
          </cell>
        </row>
        <row r="78">
          <cell r="A78" t="str">
            <v>1035</v>
          </cell>
          <cell r="B78" t="str">
            <v>0000</v>
          </cell>
          <cell r="C78" t="str">
            <v>CASH ON HAND IN BRANCHES</v>
          </cell>
        </row>
        <row r="79">
          <cell r="A79" t="str">
            <v>1201</v>
          </cell>
          <cell r="B79" t="str">
            <v>0000</v>
          </cell>
          <cell r="C79" t="str">
            <v>INV. INC. DUE, BONDS</v>
          </cell>
        </row>
        <row r="80">
          <cell r="A80" t="str">
            <v>1208</v>
          </cell>
          <cell r="B80" t="str">
            <v>0000</v>
          </cell>
          <cell r="C80" t="str">
            <v>INV. INC. DUE, BANK DEPOSITS</v>
          </cell>
        </row>
        <row r="81">
          <cell r="A81" t="str">
            <v>1241</v>
          </cell>
          <cell r="B81" t="str">
            <v>0000</v>
          </cell>
          <cell r="C81" t="str">
            <v>INV. INC. ACCRUED, BONDS</v>
          </cell>
        </row>
        <row r="82">
          <cell r="A82" t="str">
            <v>1247</v>
          </cell>
          <cell r="B82" t="str">
            <v>0000</v>
          </cell>
          <cell r="C82" t="str">
            <v>INV. INC. ACCRUED, POLICY ADVANCES</v>
          </cell>
        </row>
        <row r="83">
          <cell r="A83" t="str">
            <v>1301</v>
          </cell>
          <cell r="B83" t="str">
            <v>1100</v>
          </cell>
          <cell r="C83" t="str">
            <v>O/S FIRST YEAR PREM., INSURANCE DIR</v>
          </cell>
        </row>
        <row r="84">
          <cell r="A84" t="str">
            <v>1302</v>
          </cell>
          <cell r="B84" t="str">
            <v>1100</v>
          </cell>
          <cell r="C84" t="str">
            <v>O/S RENEWAL PREM., INSURANCE DIRECT</v>
          </cell>
        </row>
        <row r="85">
          <cell r="A85" t="str">
            <v>1304</v>
          </cell>
          <cell r="B85" t="str">
            <v>1100</v>
          </cell>
          <cell r="C85" t="str">
            <v>O/S GROUP PREM., TEMP., INSURANCE D</v>
          </cell>
        </row>
        <row r="86">
          <cell r="A86" t="str">
            <v>1311</v>
          </cell>
          <cell r="B86" t="str">
            <v>1100</v>
          </cell>
          <cell r="C86" t="str">
            <v>COMMISSION LOADING ON O/S FIRST YEA</v>
          </cell>
        </row>
        <row r="87">
          <cell r="A87" t="str">
            <v>1312</v>
          </cell>
          <cell r="B87" t="str">
            <v>1100</v>
          </cell>
          <cell r="C87" t="str">
            <v>COMMISSION LOADING ON O/S RENEWAL P</v>
          </cell>
        </row>
        <row r="88">
          <cell r="A88" t="str">
            <v>1410</v>
          </cell>
          <cell r="B88" t="str">
            <v>0000</v>
          </cell>
          <cell r="C88" t="str">
            <v>A/R, STAFF INSURANCE BALANCES</v>
          </cell>
        </row>
        <row r="89">
          <cell r="A89" t="str">
            <v>1440</v>
          </cell>
          <cell r="B89" t="str">
            <v>0000</v>
          </cell>
          <cell r="C89" t="str">
            <v>A/R FOR INVESTMENT SECURITY TRANSAC</v>
          </cell>
        </row>
        <row r="90">
          <cell r="A90" t="str">
            <v>1445</v>
          </cell>
          <cell r="B90" t="str">
            <v>8100</v>
          </cell>
          <cell r="C90" t="str">
            <v>A/R FROM SUBSIDIARY COMPANIES -MSL</v>
          </cell>
        </row>
        <row r="91">
          <cell r="A91" t="str">
            <v>1491</v>
          </cell>
          <cell r="B91" t="str">
            <v>0000</v>
          </cell>
          <cell r="C91" t="str">
            <v>A/R, MISC.</v>
          </cell>
        </row>
        <row r="92">
          <cell r="A92" t="str">
            <v>1491</v>
          </cell>
          <cell r="B92" t="str">
            <v>4212</v>
          </cell>
          <cell r="C92" t="str">
            <v>A/R, MISC., FD</v>
          </cell>
        </row>
        <row r="93">
          <cell r="A93" t="str">
            <v>1501</v>
          </cell>
          <cell r="B93" t="str">
            <v>1100</v>
          </cell>
          <cell r="C93" t="str">
            <v>DISBURSEMENTS UNDER POLICY FOR WHIC</v>
          </cell>
        </row>
        <row r="94">
          <cell r="A94" t="str">
            <v>1800</v>
          </cell>
          <cell r="B94" t="str">
            <v>0000</v>
          </cell>
          <cell r="C94" t="str">
            <v>SECURITY FUND, PHILIPPINES</v>
          </cell>
        </row>
        <row r="95">
          <cell r="A95" t="str">
            <v>1805</v>
          </cell>
          <cell r="B95" t="str">
            <v>0900</v>
          </cell>
          <cell r="C95" t="str">
            <v>PREPAID EXPENSES, OTHER</v>
          </cell>
        </row>
        <row r="96">
          <cell r="A96" t="str">
            <v>1806</v>
          </cell>
          <cell r="B96" t="str">
            <v>1100</v>
          </cell>
          <cell r="C96" t="str">
            <v>PREPAID COMMISSIONS, INSURANCE DIRE</v>
          </cell>
        </row>
        <row r="97">
          <cell r="A97" t="str">
            <v>1810</v>
          </cell>
          <cell r="B97" t="str">
            <v>1984</v>
          </cell>
          <cell r="C97" t="str">
            <v>MISC. ASSETS, FURNITURE, COST ##</v>
          </cell>
        </row>
        <row r="98">
          <cell r="A98" t="str">
            <v>1810</v>
          </cell>
          <cell r="B98" t="str">
            <v>1985</v>
          </cell>
          <cell r="C98" t="str">
            <v>MISC. ASSETS, FURNITURE, COST ##</v>
          </cell>
        </row>
        <row r="99">
          <cell r="A99" t="str">
            <v>1810</v>
          </cell>
          <cell r="B99" t="str">
            <v>1986</v>
          </cell>
          <cell r="C99" t="str">
            <v>MISC. ASSETS, FURNITURE, COST ##</v>
          </cell>
        </row>
        <row r="100">
          <cell r="A100" t="str">
            <v>1810</v>
          </cell>
          <cell r="B100" t="str">
            <v>1987</v>
          </cell>
          <cell r="C100" t="str">
            <v>MISC. ASSETS, FURNITURE, COST ##</v>
          </cell>
        </row>
        <row r="101">
          <cell r="A101" t="str">
            <v>1810</v>
          </cell>
          <cell r="B101" t="str">
            <v>1988</v>
          </cell>
          <cell r="C101" t="str">
            <v>MISC. ASSETS, FURNITURE, COST ##</v>
          </cell>
        </row>
        <row r="102">
          <cell r="A102" t="str">
            <v>1810</v>
          </cell>
          <cell r="B102" t="str">
            <v>1989</v>
          </cell>
          <cell r="C102" t="str">
            <v>MISC. ASSETS, FURNITURE, COST ##</v>
          </cell>
        </row>
        <row r="103">
          <cell r="A103" t="str">
            <v>1810</v>
          </cell>
          <cell r="B103" t="str">
            <v>1990</v>
          </cell>
          <cell r="C103" t="str">
            <v>MISC. ASSETS, FURNITURE, COST ##</v>
          </cell>
        </row>
        <row r="104">
          <cell r="A104" t="str">
            <v>1810</v>
          </cell>
          <cell r="B104" t="str">
            <v>1991</v>
          </cell>
          <cell r="C104" t="str">
            <v>MISC. ASSETS, FURNITURE, COST ##</v>
          </cell>
        </row>
        <row r="105">
          <cell r="A105" t="str">
            <v>1810</v>
          </cell>
          <cell r="B105" t="str">
            <v>1992</v>
          </cell>
          <cell r="C105" t="str">
            <v>MISC. ASSETS, FURNITURE, COST ##</v>
          </cell>
        </row>
        <row r="106">
          <cell r="A106" t="str">
            <v>1810</v>
          </cell>
          <cell r="B106" t="str">
            <v>1993</v>
          </cell>
          <cell r="C106" t="str">
            <v>MISC. ASSETS, FURNITURE, COST ##</v>
          </cell>
        </row>
        <row r="107">
          <cell r="A107" t="str">
            <v>1810</v>
          </cell>
          <cell r="B107" t="str">
            <v>1994</v>
          </cell>
          <cell r="C107" t="str">
            <v>MISC. ASSETS, FURNITURE, COST ##</v>
          </cell>
        </row>
        <row r="108">
          <cell r="A108" t="str">
            <v>1810</v>
          </cell>
          <cell r="B108" t="str">
            <v>1995</v>
          </cell>
          <cell r="C108" t="str">
            <v>MISC. ASSETS, FURNITURE, COST ##</v>
          </cell>
        </row>
        <row r="109">
          <cell r="A109" t="str">
            <v>1810</v>
          </cell>
          <cell r="B109" t="str">
            <v>1996</v>
          </cell>
          <cell r="C109" t="str">
            <v>MISC. ASSETS, FURNITURE, COST ##</v>
          </cell>
        </row>
        <row r="110">
          <cell r="A110" t="str">
            <v>1811</v>
          </cell>
          <cell r="B110" t="str">
            <v>1984</v>
          </cell>
          <cell r="C110" t="str">
            <v>MISC. ASSETS, FURNITURE, DEPR'N ##</v>
          </cell>
        </row>
        <row r="111">
          <cell r="A111" t="str">
            <v>1811</v>
          </cell>
          <cell r="B111" t="str">
            <v>1985</v>
          </cell>
          <cell r="C111" t="str">
            <v>MISC. ASSETS, FURNITURE, DEPR'N ##</v>
          </cell>
        </row>
        <row r="112">
          <cell r="A112" t="str">
            <v>1811</v>
          </cell>
          <cell r="B112" t="str">
            <v>1986</v>
          </cell>
          <cell r="C112" t="str">
            <v>MISC. ASSETS, FURNITURE, DEPR'N ##</v>
          </cell>
        </row>
        <row r="113">
          <cell r="A113" t="str">
            <v>1811</v>
          </cell>
          <cell r="B113" t="str">
            <v>1987</v>
          </cell>
          <cell r="C113" t="str">
            <v>MISC. ASSETS, FURNITURE, DEPR'N ##</v>
          </cell>
        </row>
        <row r="114">
          <cell r="A114" t="str">
            <v>1811</v>
          </cell>
          <cell r="B114" t="str">
            <v>1988</v>
          </cell>
          <cell r="C114" t="str">
            <v>MISC. ASSETS, FURNITURE, DEPR'N ##</v>
          </cell>
        </row>
        <row r="115">
          <cell r="A115" t="str">
            <v>1811</v>
          </cell>
          <cell r="B115" t="str">
            <v>1989</v>
          </cell>
          <cell r="C115" t="str">
            <v>MISC. ASSETS, FURNITURE, DEPR'N ##</v>
          </cell>
        </row>
        <row r="116">
          <cell r="A116" t="str">
            <v>1811</v>
          </cell>
          <cell r="B116" t="str">
            <v>1990</v>
          </cell>
          <cell r="C116" t="str">
            <v>MISC. ASSETS, FURNITURE, DEPR'N ##</v>
          </cell>
        </row>
        <row r="117">
          <cell r="A117" t="str">
            <v>1811</v>
          </cell>
          <cell r="B117" t="str">
            <v>1991</v>
          </cell>
          <cell r="C117" t="str">
            <v>MISC. ASSETS, FURNITURE, DEPR'N ##</v>
          </cell>
        </row>
        <row r="118">
          <cell r="A118" t="str">
            <v>1811</v>
          </cell>
          <cell r="B118" t="str">
            <v>1992</v>
          </cell>
          <cell r="C118" t="str">
            <v>MISC. ASSETS, FURNITURE, DEPR'N ##</v>
          </cell>
        </row>
        <row r="119">
          <cell r="A119" t="str">
            <v>1811</v>
          </cell>
          <cell r="B119" t="str">
            <v>1993</v>
          </cell>
          <cell r="C119" t="str">
            <v>MISC. ASSETS, FURNITURE, DEPR'N ##</v>
          </cell>
        </row>
        <row r="120">
          <cell r="A120" t="str">
            <v>1811</v>
          </cell>
          <cell r="B120" t="str">
            <v>1994</v>
          </cell>
          <cell r="C120" t="str">
            <v>MISC. ASSETS, FURNITURE, DEPR'N ##</v>
          </cell>
        </row>
        <row r="121">
          <cell r="A121" t="str">
            <v>1811</v>
          </cell>
          <cell r="B121" t="str">
            <v>1995</v>
          </cell>
          <cell r="C121" t="str">
            <v>MISC. ASSETS, FURNITURE, DEPR'N ##</v>
          </cell>
        </row>
        <row r="122">
          <cell r="A122" t="str">
            <v>1811</v>
          </cell>
          <cell r="B122" t="str">
            <v>1996</v>
          </cell>
          <cell r="C122" t="str">
            <v>MISC. ASSETS, FURNITURE, DEPR'N ##</v>
          </cell>
        </row>
        <row r="123">
          <cell r="A123" t="str">
            <v>1820</v>
          </cell>
          <cell r="B123" t="str">
            <v>1989</v>
          </cell>
          <cell r="C123" t="str">
            <v>MISC. ASSETS, OTHER EQUIPMENT, COST</v>
          </cell>
        </row>
        <row r="124">
          <cell r="A124" t="str">
            <v>1820</v>
          </cell>
          <cell r="B124" t="str">
            <v>1990</v>
          </cell>
          <cell r="C124" t="str">
            <v>MISC. ASSETS, OTHER EQUIPMENT, COST</v>
          </cell>
        </row>
        <row r="125">
          <cell r="A125" t="str">
            <v>1820</v>
          </cell>
          <cell r="B125" t="str">
            <v>1991</v>
          </cell>
          <cell r="C125" t="str">
            <v>MISC. ASSETS, OTHER EQUIPMENT, COST</v>
          </cell>
        </row>
        <row r="126">
          <cell r="A126" t="str">
            <v>1820</v>
          </cell>
          <cell r="B126" t="str">
            <v>1992</v>
          </cell>
          <cell r="C126" t="str">
            <v>MISC. ASSETS, OTHER EQUIPMENT, COST</v>
          </cell>
        </row>
        <row r="127">
          <cell r="A127" t="str">
            <v>1820</v>
          </cell>
          <cell r="B127" t="str">
            <v>1993</v>
          </cell>
          <cell r="C127" t="str">
            <v>MISC. ASSETS, OTHER EQUIPMENT, COST</v>
          </cell>
        </row>
        <row r="128">
          <cell r="A128" t="str">
            <v>1820</v>
          </cell>
          <cell r="B128" t="str">
            <v>1994</v>
          </cell>
          <cell r="C128" t="str">
            <v>MISC. ASSETS, OTHER EQUIPMENT, COST</v>
          </cell>
        </row>
        <row r="129">
          <cell r="A129" t="str">
            <v>1820</v>
          </cell>
          <cell r="B129" t="str">
            <v>1995</v>
          </cell>
          <cell r="C129" t="str">
            <v>MISC. ASSETS, OTHER EQUIPMENT, COST</v>
          </cell>
        </row>
        <row r="130">
          <cell r="A130" t="str">
            <v>1820</v>
          </cell>
          <cell r="B130" t="str">
            <v>1996</v>
          </cell>
          <cell r="C130" t="str">
            <v>MISC. ASSETS, OTHER EQUIPMENT, COST</v>
          </cell>
        </row>
        <row r="131">
          <cell r="A131" t="str">
            <v>1821</v>
          </cell>
          <cell r="B131" t="str">
            <v>1989</v>
          </cell>
          <cell r="C131" t="str">
            <v>MISC. ASSETS, OTHER EQUIPMENT, DEPR</v>
          </cell>
        </row>
        <row r="132">
          <cell r="A132" t="str">
            <v>1821</v>
          </cell>
          <cell r="B132" t="str">
            <v>1990</v>
          </cell>
          <cell r="C132" t="str">
            <v>MISC. ASSETS, OTHER EQUIPMENT, DEPR</v>
          </cell>
        </row>
        <row r="133">
          <cell r="A133" t="str">
            <v>1821</v>
          </cell>
          <cell r="B133" t="str">
            <v>1991</v>
          </cell>
          <cell r="C133" t="str">
            <v>MISC. ASSETS, OTHER EQUIPMENT, DEPR</v>
          </cell>
        </row>
        <row r="134">
          <cell r="A134" t="str">
            <v>1821</v>
          </cell>
          <cell r="B134" t="str">
            <v>1992</v>
          </cell>
          <cell r="C134" t="str">
            <v>MISC. ASSETS, OTHER EQUIPMENT, DEPR</v>
          </cell>
        </row>
        <row r="135">
          <cell r="A135" t="str">
            <v>1821</v>
          </cell>
          <cell r="B135" t="str">
            <v>1993</v>
          </cell>
          <cell r="C135" t="str">
            <v>MISC. ASSETS, OTHER EQUIPMENT, DEPR</v>
          </cell>
        </row>
        <row r="136">
          <cell r="A136" t="str">
            <v>1821</v>
          </cell>
          <cell r="B136" t="str">
            <v>1994</v>
          </cell>
          <cell r="C136" t="str">
            <v>MISC. ASSETS, OTHER EQUIPMENT, DEPR</v>
          </cell>
        </row>
        <row r="137">
          <cell r="A137" t="str">
            <v>1821</v>
          </cell>
          <cell r="B137" t="str">
            <v>1995</v>
          </cell>
          <cell r="C137" t="str">
            <v>MISC. ASSETS, OTHER EQUIPMENT, DEPR</v>
          </cell>
        </row>
        <row r="138">
          <cell r="A138" t="str">
            <v>1821</v>
          </cell>
          <cell r="B138" t="str">
            <v>1996</v>
          </cell>
          <cell r="C138" t="str">
            <v>MISC. ASSETS, OTHER EQUIPMENT, DEPR</v>
          </cell>
        </row>
        <row r="139">
          <cell r="A139" t="str">
            <v>1822</v>
          </cell>
          <cell r="B139" t="str">
            <v>1990</v>
          </cell>
          <cell r="C139" t="str">
            <v>MISC ASSETS-EDP EQUIP-COST##</v>
          </cell>
        </row>
        <row r="140">
          <cell r="A140" t="str">
            <v>1822</v>
          </cell>
          <cell r="B140" t="str">
            <v>1991</v>
          </cell>
          <cell r="C140" t="str">
            <v>MISC. ASSETS, E.D.P. EQUIPMENT, COS</v>
          </cell>
        </row>
        <row r="141">
          <cell r="A141" t="str">
            <v>1822</v>
          </cell>
          <cell r="B141" t="str">
            <v>1992</v>
          </cell>
          <cell r="C141" t="str">
            <v>MISC. ASSETS, E.D.P. EQUIPMENT, COS</v>
          </cell>
        </row>
        <row r="142">
          <cell r="A142" t="str">
            <v>1822</v>
          </cell>
          <cell r="B142" t="str">
            <v>1993</v>
          </cell>
          <cell r="C142" t="str">
            <v>MISC. ASSETS, E.D.P. EQUIPMENT, COS</v>
          </cell>
        </row>
        <row r="143">
          <cell r="A143" t="str">
            <v>1822</v>
          </cell>
          <cell r="B143" t="str">
            <v>1994</v>
          </cell>
          <cell r="C143" t="str">
            <v>MISC. ASSETS, E.D.P. EQUIPMENT, COS</v>
          </cell>
        </row>
        <row r="144">
          <cell r="A144" t="str">
            <v>1822</v>
          </cell>
          <cell r="B144" t="str">
            <v>1995</v>
          </cell>
          <cell r="C144" t="str">
            <v>MISC. ASSETS, E.D.P. EQUIPMENT, COS</v>
          </cell>
        </row>
        <row r="145">
          <cell r="A145" t="str">
            <v>1822</v>
          </cell>
          <cell r="B145" t="str">
            <v>1996</v>
          </cell>
          <cell r="C145" t="str">
            <v>MISC. ASSETS, E.D.P. EQUIPMENT, COS</v>
          </cell>
        </row>
        <row r="146">
          <cell r="A146" t="str">
            <v>1823</v>
          </cell>
          <cell r="B146" t="str">
            <v>1990</v>
          </cell>
          <cell r="C146" t="str">
            <v>MISC. ASSETS, E.D.P. EQUIPMENT, DEP</v>
          </cell>
        </row>
        <row r="147">
          <cell r="A147" t="str">
            <v>1823</v>
          </cell>
          <cell r="B147" t="str">
            <v>1991</v>
          </cell>
          <cell r="C147" t="str">
            <v>MISC. ASSETS, E.D.P. EQUIPMENT, DEP</v>
          </cell>
        </row>
        <row r="148">
          <cell r="A148" t="str">
            <v>1823</v>
          </cell>
          <cell r="B148" t="str">
            <v>1992</v>
          </cell>
          <cell r="C148" t="str">
            <v>MISC. ASSETS, E.D.P. EQUIPMENT, DEP</v>
          </cell>
        </row>
        <row r="149">
          <cell r="A149" t="str">
            <v>1823</v>
          </cell>
          <cell r="B149" t="str">
            <v>1993</v>
          </cell>
          <cell r="C149" t="str">
            <v>MISC. ASSETS, E.D.P. EQUIPMENT, DEP</v>
          </cell>
        </row>
        <row r="150">
          <cell r="A150" t="str">
            <v>1823</v>
          </cell>
          <cell r="B150" t="str">
            <v>1994</v>
          </cell>
          <cell r="C150" t="str">
            <v>MISC. ASSETS, E.D.P. EQUIPMENT, DEP</v>
          </cell>
        </row>
        <row r="151">
          <cell r="A151" t="str">
            <v>1823</v>
          </cell>
          <cell r="B151" t="str">
            <v>1995</v>
          </cell>
          <cell r="C151" t="str">
            <v>MISC. ASSETS, E.D.P. EQUIPMENT, DEP</v>
          </cell>
        </row>
        <row r="152">
          <cell r="A152" t="str">
            <v>1823</v>
          </cell>
          <cell r="B152" t="str">
            <v>1996</v>
          </cell>
          <cell r="C152" t="str">
            <v>MISC. ASSETS, E.D.P. EQUIPMENT, DEP</v>
          </cell>
        </row>
        <row r="153">
          <cell r="A153" t="str">
            <v>1830</v>
          </cell>
          <cell r="B153" t="str">
            <v>0000</v>
          </cell>
          <cell r="C153" t="str">
            <v>MISC. ASSETS, CO. VEHICLES, COST ##</v>
          </cell>
        </row>
        <row r="154">
          <cell r="A154" t="str">
            <v>1830</v>
          </cell>
          <cell r="B154" t="str">
            <v>1989</v>
          </cell>
          <cell r="C154" t="str">
            <v>MISC. ASSETS, CO. VEHICLES, COST ##</v>
          </cell>
        </row>
        <row r="155">
          <cell r="A155" t="str">
            <v>1830</v>
          </cell>
          <cell r="B155" t="str">
            <v>1991</v>
          </cell>
          <cell r="C155" t="str">
            <v>MISC. ASSETS, CO. VEHICLES, COST ##</v>
          </cell>
        </row>
        <row r="156">
          <cell r="A156" t="str">
            <v>1830</v>
          </cell>
          <cell r="B156" t="str">
            <v>1992</v>
          </cell>
          <cell r="C156" t="str">
            <v>MISC. ASSETS, CO. VEHICLES, COST ##</v>
          </cell>
        </row>
        <row r="157">
          <cell r="A157" t="str">
            <v>1830</v>
          </cell>
          <cell r="B157" t="str">
            <v>1993</v>
          </cell>
          <cell r="C157" t="str">
            <v>MISC. ASSETS, CO. VEHICLES, COST ##</v>
          </cell>
        </row>
        <row r="158">
          <cell r="A158" t="str">
            <v>1830</v>
          </cell>
          <cell r="B158" t="str">
            <v>1994</v>
          </cell>
          <cell r="C158" t="str">
            <v>MISC. ASSETS, CO. VEHICLES, COST ##</v>
          </cell>
        </row>
        <row r="159">
          <cell r="A159" t="str">
            <v>1830</v>
          </cell>
          <cell r="B159" t="str">
            <v>1995</v>
          </cell>
          <cell r="C159" t="str">
            <v>MISC. ASSETS, CO. VEHICLES, COST ##</v>
          </cell>
        </row>
        <row r="160">
          <cell r="A160" t="str">
            <v>1830</v>
          </cell>
          <cell r="B160" t="str">
            <v>1996</v>
          </cell>
          <cell r="C160" t="str">
            <v>MISC. ASSETS, CO. VEHICLES, COST ##</v>
          </cell>
        </row>
        <row r="161">
          <cell r="A161" t="str">
            <v>1831</v>
          </cell>
          <cell r="B161" t="str">
            <v>0000</v>
          </cell>
          <cell r="C161" t="str">
            <v>MISC. ASSETS, CO. VEHICLES, DEPR'N</v>
          </cell>
        </row>
        <row r="162">
          <cell r="A162" t="str">
            <v>1831</v>
          </cell>
          <cell r="B162" t="str">
            <v>1989</v>
          </cell>
          <cell r="C162" t="str">
            <v>MISC. ASSETS, CO. VEHICLES, DEPR'N</v>
          </cell>
        </row>
        <row r="163">
          <cell r="A163" t="str">
            <v>1831</v>
          </cell>
          <cell r="B163" t="str">
            <v>1991</v>
          </cell>
          <cell r="C163" t="str">
            <v>MISC. ASSETS, CO. VEHICLES, DEPR'N</v>
          </cell>
        </row>
        <row r="164">
          <cell r="A164" t="str">
            <v>1831</v>
          </cell>
          <cell r="B164" t="str">
            <v>1992</v>
          </cell>
          <cell r="C164" t="str">
            <v>MISC. ASSETS, CO. VEHICLES, DEPR'N</v>
          </cell>
        </row>
        <row r="165">
          <cell r="A165" t="str">
            <v>1831</v>
          </cell>
          <cell r="B165" t="str">
            <v>1993</v>
          </cell>
          <cell r="C165" t="str">
            <v>MISC. ASSETS, CO. VEHICLES, DEPR'N</v>
          </cell>
        </row>
        <row r="166">
          <cell r="A166" t="str">
            <v>1831</v>
          </cell>
          <cell r="B166" t="str">
            <v>1994</v>
          </cell>
          <cell r="C166" t="str">
            <v>MISC. ASSETS, CO. VEHICLES, DEPR'N</v>
          </cell>
        </row>
        <row r="167">
          <cell r="A167" t="str">
            <v>1831</v>
          </cell>
          <cell r="B167" t="str">
            <v>1995</v>
          </cell>
          <cell r="C167" t="str">
            <v>MISC. ASSETS, CO. VEHICLES, DEPR'N</v>
          </cell>
        </row>
        <row r="168">
          <cell r="A168" t="str">
            <v>1831</v>
          </cell>
          <cell r="B168" t="str">
            <v>1996</v>
          </cell>
          <cell r="C168" t="str">
            <v>MISC. ASSETS, CO. VEHICLES, DEPR'N</v>
          </cell>
        </row>
        <row r="169">
          <cell r="A169" t="str">
            <v>1840</v>
          </cell>
          <cell r="B169" t="str">
            <v>0000</v>
          </cell>
          <cell r="C169" t="str">
            <v>MISC. ASSETS, ADVANCES TO AGENTS</v>
          </cell>
        </row>
        <row r="170">
          <cell r="A170" t="str">
            <v>1841</v>
          </cell>
          <cell r="B170" t="str">
            <v>0000</v>
          </cell>
          <cell r="C170" t="str">
            <v>MISC. ASSETS, LOANS TO FIELD FORCE</v>
          </cell>
        </row>
        <row r="171">
          <cell r="A171" t="str">
            <v>1841</v>
          </cell>
          <cell r="B171" t="str">
            <v>0100</v>
          </cell>
          <cell r="C171" t="str">
            <v>MISC. ASSETS FROM FIELD FORCE, SECU</v>
          </cell>
        </row>
        <row r="172">
          <cell r="A172" t="str">
            <v>1842</v>
          </cell>
          <cell r="B172" t="str">
            <v>0000</v>
          </cell>
          <cell r="C172" t="str">
            <v>MISC. ASSETS, LOANS TO EES</v>
          </cell>
        </row>
        <row r="173">
          <cell r="A173" t="str">
            <v>1842</v>
          </cell>
          <cell r="B173" t="str">
            <v>4600</v>
          </cell>
          <cell r="C173" t="str">
            <v>MISC. ASSETS FROM EES, AUTO LOANS</v>
          </cell>
        </row>
        <row r="174">
          <cell r="A174" t="str">
            <v>1842</v>
          </cell>
          <cell r="B174" t="str">
            <v>6000</v>
          </cell>
          <cell r="C174" t="str">
            <v>MISC. ASSETS FROM EES, HOUSING LOAN</v>
          </cell>
        </row>
        <row r="175">
          <cell r="A175" t="str">
            <v>1842</v>
          </cell>
          <cell r="B175" t="str">
            <v>6001</v>
          </cell>
          <cell r="C175" t="str">
            <v>MISC. ASSETS FROM EES, HOUSING LOAN</v>
          </cell>
        </row>
        <row r="176">
          <cell r="A176" t="str">
            <v>1842</v>
          </cell>
          <cell r="B176" t="str">
            <v>6500</v>
          </cell>
          <cell r="C176" t="str">
            <v>MISC. ASSETS FROM EES, P.C. PURCHAS</v>
          </cell>
        </row>
        <row r="177">
          <cell r="A177" t="str">
            <v>1850</v>
          </cell>
          <cell r="B177" t="str">
            <v>0000</v>
          </cell>
          <cell r="C177" t="str">
            <v>MISC. ASSETS, UNIDENTIFIED DEBITS I</v>
          </cell>
        </row>
        <row r="178">
          <cell r="A178" t="str">
            <v>1910</v>
          </cell>
          <cell r="B178" t="str">
            <v>0000</v>
          </cell>
          <cell r="C178" t="str">
            <v>SHARES IN REINSURANCE CO (PHILIPPIN</v>
          </cell>
        </row>
        <row r="179">
          <cell r="A179" t="str">
            <v>1911</v>
          </cell>
          <cell r="B179" t="str">
            <v>0000</v>
          </cell>
          <cell r="C179" t="str">
            <v>SHARES IN MANILA POLO CLUB (PHILIPP</v>
          </cell>
        </row>
        <row r="180">
          <cell r="A180" t="str">
            <v>1912</v>
          </cell>
          <cell r="B180" t="str">
            <v>0000</v>
          </cell>
          <cell r="C180" t="str">
            <v>SHARES IN MANILA GOLF AND COUNTRY C</v>
          </cell>
        </row>
        <row r="181">
          <cell r="A181" t="str">
            <v>2001</v>
          </cell>
          <cell r="B181" t="str">
            <v>1100</v>
          </cell>
          <cell r="C181" t="str">
            <v>O/S D/C - REGULAR - INSURANCE DIREC</v>
          </cell>
        </row>
        <row r="182">
          <cell r="A182" t="str">
            <v>2001</v>
          </cell>
          <cell r="B182" t="str">
            <v>1200</v>
          </cell>
          <cell r="C182" t="str">
            <v>O/S D/C - REGULAR - INSURANCE SURPL</v>
          </cell>
        </row>
        <row r="183">
          <cell r="A183" t="str">
            <v>2010</v>
          </cell>
          <cell r="B183" t="str">
            <v>1100</v>
          </cell>
          <cell r="C183" t="str">
            <v>O/S MAT. END. - INSURANCE DIRECT</v>
          </cell>
        </row>
        <row r="184">
          <cell r="A184" t="str">
            <v>2014</v>
          </cell>
          <cell r="B184" t="str">
            <v>1100</v>
          </cell>
          <cell r="C184" t="str">
            <v>O/S CSV AND WITHD'L ALLCES - INSURA</v>
          </cell>
        </row>
        <row r="185">
          <cell r="A185" t="str">
            <v>2017</v>
          </cell>
          <cell r="B185" t="str">
            <v>2100</v>
          </cell>
          <cell r="C185" t="str">
            <v>O/S ANNUITY INSTALMENTS - ANNUITY D</v>
          </cell>
        </row>
        <row r="186">
          <cell r="A186" t="str">
            <v>2101</v>
          </cell>
          <cell r="B186" t="str">
            <v>0000</v>
          </cell>
          <cell r="C186" t="str">
            <v>O/S PAYMENTS - ANNUITY SYSTEM TEMPO</v>
          </cell>
        </row>
        <row r="187">
          <cell r="A187" t="str">
            <v>2101</v>
          </cell>
          <cell r="B187" t="str">
            <v>4219</v>
          </cell>
          <cell r="C187" t="str">
            <v>O/S PYMTS - TB</v>
          </cell>
        </row>
        <row r="188">
          <cell r="A188" t="str">
            <v>2101</v>
          </cell>
          <cell r="B188" t="str">
            <v>4250</v>
          </cell>
          <cell r="C188" t="str">
            <v>O/S PYMTS - YK</v>
          </cell>
        </row>
        <row r="189">
          <cell r="A189" t="str">
            <v>2201</v>
          </cell>
          <cell r="B189" t="str">
            <v>2100</v>
          </cell>
          <cell r="C189" t="str">
            <v>O/S PAYMENTS UNDER SETTLEMENT ANNUI</v>
          </cell>
        </row>
        <row r="190">
          <cell r="A190" t="str">
            <v>2401</v>
          </cell>
          <cell r="B190" t="str">
            <v>1100</v>
          </cell>
          <cell r="C190" t="str">
            <v>PREM RECD IN ADVANCE - FIRST YEAR -</v>
          </cell>
        </row>
        <row r="191">
          <cell r="A191" t="str">
            <v>2402</v>
          </cell>
          <cell r="B191" t="str">
            <v>1100</v>
          </cell>
          <cell r="C191" t="str">
            <v>PREM RECD IN ADVANCE - RENEWAL - IN</v>
          </cell>
        </row>
        <row r="192">
          <cell r="A192" t="str">
            <v>2601</v>
          </cell>
          <cell r="B192" t="str">
            <v>1100</v>
          </cell>
          <cell r="C192" t="str">
            <v>O/S DIVIDENDS - CASH - INSURANCE DI</v>
          </cell>
        </row>
        <row r="193">
          <cell r="A193" t="str">
            <v>2602</v>
          </cell>
          <cell r="B193" t="str">
            <v>1100</v>
          </cell>
          <cell r="C193" t="str">
            <v>O/S DIVIDENDS - APPLIED TO PREMIUMS</v>
          </cell>
        </row>
        <row r="194">
          <cell r="A194" t="str">
            <v>2603</v>
          </cell>
          <cell r="B194" t="str">
            <v>1100</v>
          </cell>
          <cell r="C194" t="str">
            <v>O/S DIVIDENDS - DECLARED BUT NOT DU</v>
          </cell>
        </row>
        <row r="195">
          <cell r="A195" t="str">
            <v>2804</v>
          </cell>
          <cell r="B195" t="str">
            <v>0000</v>
          </cell>
          <cell r="C195" t="str">
            <v>PREM TAX D &amp; A - OTHER THAN PROV'AL</v>
          </cell>
        </row>
        <row r="196">
          <cell r="A196" t="str">
            <v>2804</v>
          </cell>
          <cell r="B196" t="str">
            <v>1000</v>
          </cell>
          <cell r="C196" t="str">
            <v>PREM TAX D &amp; A - OTHER THAN PROV'AL</v>
          </cell>
        </row>
        <row r="197">
          <cell r="A197" t="str">
            <v>2830</v>
          </cell>
          <cell r="B197" t="str">
            <v>0000</v>
          </cell>
          <cell r="C197" t="str">
            <v>INCOME TAX D &amp; A - FOREIGN - O/B AC</v>
          </cell>
        </row>
        <row r="198">
          <cell r="A198" t="str">
            <v>2830</v>
          </cell>
          <cell r="B198" t="str">
            <v>1000</v>
          </cell>
          <cell r="C198" t="str">
            <v>INCOME TAX D &amp; A - FOREIGN - ACCRUE</v>
          </cell>
        </row>
        <row r="199">
          <cell r="A199" t="str">
            <v>2830</v>
          </cell>
          <cell r="B199" t="str">
            <v>2100</v>
          </cell>
          <cell r="C199" t="str">
            <v>INCOME TAX D &amp; A - FOREIGN - ACCRUE</v>
          </cell>
        </row>
        <row r="200">
          <cell r="A200" t="str">
            <v>2850</v>
          </cell>
          <cell r="B200" t="str">
            <v>0000</v>
          </cell>
          <cell r="C200" t="str">
            <v>OTHER TAXES AND FEES D &amp; A - O/B AC</v>
          </cell>
        </row>
        <row r="201">
          <cell r="A201" t="str">
            <v>2850</v>
          </cell>
          <cell r="B201" t="str">
            <v>2100</v>
          </cell>
          <cell r="C201" t="str">
            <v>OTHER TAXES AND FEES D &amp; A - OTHER</v>
          </cell>
        </row>
        <row r="202">
          <cell r="A202" t="str">
            <v>2901</v>
          </cell>
          <cell r="B202" t="str">
            <v>1100</v>
          </cell>
          <cell r="C202" t="str">
            <v>ACCRUED COMM. ON PREM. - INSURANCE</v>
          </cell>
        </row>
        <row r="203">
          <cell r="A203" t="str">
            <v>3046</v>
          </cell>
          <cell r="B203" t="str">
            <v>0000</v>
          </cell>
          <cell r="C203" t="str">
            <v>GENERAL EXPENES D &amp; A</v>
          </cell>
        </row>
        <row r="204">
          <cell r="A204" t="str">
            <v>3046</v>
          </cell>
          <cell r="B204" t="str">
            <v>5500</v>
          </cell>
          <cell r="C204" t="str">
            <v>GENERAL EXPENES D &amp; A- FC</v>
          </cell>
        </row>
        <row r="205">
          <cell r="A205" t="str">
            <v>3201</v>
          </cell>
          <cell r="B205" t="str">
            <v>0000</v>
          </cell>
          <cell r="C205" t="str">
            <v>AMTS RECEIVED BUT NOT YET ALLOCATED</v>
          </cell>
        </row>
        <row r="206">
          <cell r="A206" t="str">
            <v>3201</v>
          </cell>
          <cell r="B206" t="str">
            <v>4200</v>
          </cell>
          <cell r="C206" t="str">
            <v>AMTS RCVD/NA-FC</v>
          </cell>
        </row>
        <row r="207">
          <cell r="A207" t="str">
            <v>3201</v>
          </cell>
          <cell r="B207" t="str">
            <v>4202</v>
          </cell>
          <cell r="C207" t="str">
            <v>AMTS RCVD/NA-KP</v>
          </cell>
        </row>
        <row r="208">
          <cell r="A208" t="str">
            <v>3201</v>
          </cell>
          <cell r="B208" t="str">
            <v>4212</v>
          </cell>
          <cell r="C208" t="str">
            <v>AMTS RCVD/NA-FD</v>
          </cell>
        </row>
        <row r="209">
          <cell r="A209" t="str">
            <v>3201</v>
          </cell>
          <cell r="B209" t="str">
            <v>4219</v>
          </cell>
          <cell r="C209" t="str">
            <v>AMTS RCVD/NA-FD</v>
          </cell>
        </row>
        <row r="210">
          <cell r="A210" t="str">
            <v>3201</v>
          </cell>
          <cell r="B210" t="str">
            <v>4227</v>
          </cell>
          <cell r="C210" t="str">
            <v>AMTS RCVD/NA-FD</v>
          </cell>
        </row>
        <row r="211">
          <cell r="A211" t="str">
            <v>3201</v>
          </cell>
          <cell r="B211" t="str">
            <v>4230</v>
          </cell>
          <cell r="C211" t="str">
            <v>AMTS RCVD/NA-FD</v>
          </cell>
        </row>
        <row r="212">
          <cell r="A212" t="str">
            <v>3201</v>
          </cell>
          <cell r="B212" t="str">
            <v>4272</v>
          </cell>
          <cell r="C212" t="str">
            <v>AMTS RCVD/NA-FD</v>
          </cell>
        </row>
        <row r="213">
          <cell r="A213" t="str">
            <v>3201</v>
          </cell>
          <cell r="B213" t="str">
            <v>4291</v>
          </cell>
          <cell r="C213" t="str">
            <v>AMTS RCVD/NA-CJ</v>
          </cell>
        </row>
        <row r="214">
          <cell r="A214" t="str">
            <v>3212</v>
          </cell>
          <cell r="B214" t="str">
            <v>0000</v>
          </cell>
          <cell r="C214" t="str">
            <v>PREMIUM COLLECTIONS RECEIVED BUT NO</v>
          </cell>
        </row>
        <row r="215">
          <cell r="A215" t="str">
            <v>3216</v>
          </cell>
          <cell r="B215" t="str">
            <v>0000</v>
          </cell>
          <cell r="C215" t="str">
            <v>OUTSTANDING APPLICATIONS SUSPENSE</v>
          </cell>
        </row>
        <row r="216">
          <cell r="A216" t="str">
            <v>3230</v>
          </cell>
          <cell r="B216" t="str">
            <v>3504</v>
          </cell>
          <cell r="C216" t="str">
            <v>BANKING SUSPENSE - SPECIAL - ***, W</v>
          </cell>
        </row>
        <row r="217">
          <cell r="A217" t="str">
            <v>3230</v>
          </cell>
          <cell r="B217" t="str">
            <v>4534</v>
          </cell>
          <cell r="C217" t="str">
            <v>BANKING SUSPENSE - SPECIAL - ***, W</v>
          </cell>
        </row>
        <row r="218">
          <cell r="A218" t="str">
            <v>3231</v>
          </cell>
          <cell r="B218" t="str">
            <v>0000</v>
          </cell>
          <cell r="C218" t="str">
            <v>PREMIUM SUSPENSE</v>
          </cell>
        </row>
        <row r="219">
          <cell r="A219" t="str">
            <v>3233</v>
          </cell>
          <cell r="B219" t="str">
            <v>0000</v>
          </cell>
          <cell r="C219" t="str">
            <v>INTERNAL SUSPENSE</v>
          </cell>
        </row>
        <row r="220">
          <cell r="A220" t="str">
            <v>3234</v>
          </cell>
          <cell r="B220" t="str">
            <v>4202</v>
          </cell>
          <cell r="C220" t="str">
            <v>EXTERNAL SUSPENSE - KP</v>
          </cell>
        </row>
        <row r="221">
          <cell r="A221" t="str">
            <v>3234</v>
          </cell>
          <cell r="B221" t="str">
            <v>4206</v>
          </cell>
          <cell r="C221" t="str">
            <v>EXTERNAL SUSPENSE - IR</v>
          </cell>
        </row>
        <row r="222">
          <cell r="A222" t="str">
            <v>3235</v>
          </cell>
          <cell r="B222" t="str">
            <v>0000</v>
          </cell>
          <cell r="C222" t="str">
            <v>MICELLEANOUS AMTS PAYABLE SUSPENSE</v>
          </cell>
        </row>
        <row r="223">
          <cell r="A223" t="str">
            <v>3236</v>
          </cell>
          <cell r="B223" t="str">
            <v>0000</v>
          </cell>
          <cell r="C223" t="str">
            <v>INVENTORY SUBSTITUTION OFFSET</v>
          </cell>
        </row>
        <row r="224">
          <cell r="A224" t="str">
            <v>3247</v>
          </cell>
          <cell r="B224" t="str">
            <v>0000</v>
          </cell>
          <cell r="C224" t="str">
            <v>BANKING SUSPENSE - MIXED BATCHES</v>
          </cell>
        </row>
        <row r="225">
          <cell r="A225" t="str">
            <v>3264</v>
          </cell>
          <cell r="B225" t="str">
            <v>1000</v>
          </cell>
          <cell r="C225" t="str">
            <v>SOLAR POLICY SUSPENSE, COLLECTIONS</v>
          </cell>
        </row>
        <row r="226">
          <cell r="A226" t="str">
            <v>3264</v>
          </cell>
          <cell r="B226" t="str">
            <v>2000</v>
          </cell>
          <cell r="C226" t="str">
            <v>SOLAR POLICY SUSPENSE, DEPOSITS</v>
          </cell>
        </row>
        <row r="227">
          <cell r="A227" t="str">
            <v>3266</v>
          </cell>
          <cell r="B227" t="str">
            <v>0000</v>
          </cell>
          <cell r="C227" t="str">
            <v>AGENCY SYSTEM BANKING SUSPENSE</v>
          </cell>
        </row>
        <row r="228">
          <cell r="A228" t="str">
            <v>3272</v>
          </cell>
          <cell r="B228" t="str">
            <v>0000</v>
          </cell>
          <cell r="C228" t="str">
            <v>BANKING SUSPENSE - PHILIPPINES ISLA</v>
          </cell>
        </row>
        <row r="229">
          <cell r="A229" t="str">
            <v>3273</v>
          </cell>
          <cell r="B229" t="str">
            <v>0000</v>
          </cell>
          <cell r="C229" t="str">
            <v>BANKING SUSPENSE - FAR EAST BANK</v>
          </cell>
        </row>
        <row r="230">
          <cell r="A230" t="str">
            <v>3299</v>
          </cell>
          <cell r="B230" t="str">
            <v>0000</v>
          </cell>
          <cell r="C230" t="str">
            <v>GENERAL SUSPENSE - UNIDENTIFIED</v>
          </cell>
        </row>
        <row r="231">
          <cell r="A231" t="str">
            <v>3299</v>
          </cell>
          <cell r="B231" t="str">
            <v>9801</v>
          </cell>
          <cell r="C231" t="str">
            <v>SUSPENSE - CHANGE IN NON-ADMITTED A</v>
          </cell>
        </row>
        <row r="232">
          <cell r="A232" t="str">
            <v>3299</v>
          </cell>
          <cell r="B232" t="str">
            <v>9880</v>
          </cell>
          <cell r="C232" t="str">
            <v>SUSPENSE - TRAVEL DRAWINGS TO BE AC</v>
          </cell>
        </row>
        <row r="233">
          <cell r="A233" t="str">
            <v>3301</v>
          </cell>
          <cell r="B233" t="str">
            <v>0000</v>
          </cell>
          <cell r="C233" t="str">
            <v>MANAGERS' AND AGENTS' ACCOUNT BALAN</v>
          </cell>
        </row>
        <row r="234">
          <cell r="A234" t="str">
            <v>3324</v>
          </cell>
          <cell r="B234" t="str">
            <v>0000</v>
          </cell>
          <cell r="C234" t="str">
            <v>MANAGERS' AND AGENTS' CREDIT BALANC</v>
          </cell>
        </row>
        <row r="235">
          <cell r="A235" t="str">
            <v>3324</v>
          </cell>
          <cell r="B235" t="str">
            <v>0100</v>
          </cell>
          <cell r="C235" t="str">
            <v>MANAGERS' AND AGENTS' CREDIT BALANC</v>
          </cell>
        </row>
        <row r="236">
          <cell r="A236" t="str">
            <v>3324</v>
          </cell>
          <cell r="B236" t="str">
            <v>0200</v>
          </cell>
          <cell r="C236" t="str">
            <v>MANAGERS' AND AGENTS' CREDIT BALANC</v>
          </cell>
        </row>
        <row r="237">
          <cell r="A237" t="str">
            <v>3324</v>
          </cell>
          <cell r="B237" t="str">
            <v>1000</v>
          </cell>
          <cell r="C237" t="str">
            <v>MANAGERS' AND AGENTS' CREDIT BALANC</v>
          </cell>
        </row>
        <row r="238">
          <cell r="A238" t="str">
            <v>3324</v>
          </cell>
          <cell r="B238" t="str">
            <v>1100</v>
          </cell>
          <cell r="C238" t="str">
            <v>MANAGERS' AND AGENTS' CREDIT BALANC</v>
          </cell>
        </row>
        <row r="239">
          <cell r="A239" t="str">
            <v>3324</v>
          </cell>
          <cell r="B239" t="str">
            <v>2000</v>
          </cell>
          <cell r="C239" t="str">
            <v>MANAGERS' AND AGENTS' CREDIT BALANC</v>
          </cell>
        </row>
        <row r="240">
          <cell r="A240" t="str">
            <v>3324</v>
          </cell>
          <cell r="B240" t="str">
            <v>2010</v>
          </cell>
          <cell r="C240" t="str">
            <v>MANAGERS' AND AGENTS' CREDIT BALANC</v>
          </cell>
        </row>
        <row r="241">
          <cell r="A241" t="str">
            <v>3330</v>
          </cell>
          <cell r="B241" t="str">
            <v>1100</v>
          </cell>
          <cell r="C241" t="str">
            <v>ACCRUED INTEREST ON AMTS OWING - IN</v>
          </cell>
        </row>
        <row r="242">
          <cell r="A242" t="str">
            <v>3330</v>
          </cell>
          <cell r="B242" t="str">
            <v>1200</v>
          </cell>
          <cell r="C242" t="str">
            <v>ACCRUED INTEREST ON AMTS OWING - IN</v>
          </cell>
        </row>
        <row r="243">
          <cell r="A243" t="str">
            <v>3353</v>
          </cell>
          <cell r="B243" t="str">
            <v>4212</v>
          </cell>
          <cell r="C243" t="str">
            <v>MISC ACCTS PAYABLE</v>
          </cell>
        </row>
        <row r="244">
          <cell r="A244" t="str">
            <v>3360</v>
          </cell>
          <cell r="B244" t="str">
            <v>0000</v>
          </cell>
          <cell r="C244" t="str">
            <v>A/P - INVESTMENT SECURITY TRANSACTI</v>
          </cell>
        </row>
        <row r="245">
          <cell r="A245" t="str">
            <v>3408</v>
          </cell>
          <cell r="B245" t="str">
            <v>0000</v>
          </cell>
          <cell r="C245" t="str">
            <v>PHILIPPINES WITHHOLDING TAX - O/B A</v>
          </cell>
        </row>
        <row r="246">
          <cell r="A246" t="str">
            <v>3408</v>
          </cell>
          <cell r="B246" t="str">
            <v>1010</v>
          </cell>
          <cell r="C246" t="str">
            <v>PHILIPPINES WITHHOLDING TAX - DED.</v>
          </cell>
        </row>
        <row r="247">
          <cell r="A247" t="str">
            <v>3408</v>
          </cell>
          <cell r="B247" t="str">
            <v>1020</v>
          </cell>
          <cell r="C247" t="str">
            <v>PHILIPPINES WITHHOLDING TAX - PAYME</v>
          </cell>
        </row>
        <row r="248">
          <cell r="A248" t="str">
            <v>3475</v>
          </cell>
          <cell r="B248" t="str">
            <v>0000</v>
          </cell>
          <cell r="C248" t="str">
            <v>OTHER FOREIGN TAX - O/B ACCT</v>
          </cell>
        </row>
        <row r="249">
          <cell r="A249" t="str">
            <v>3475</v>
          </cell>
          <cell r="B249" t="str">
            <v>1000</v>
          </cell>
          <cell r="C249" t="str">
            <v>SSS PREMIUMS PAYABLE</v>
          </cell>
        </row>
        <row r="250">
          <cell r="A250" t="str">
            <v>3480</v>
          </cell>
          <cell r="B250" t="str">
            <v>0000</v>
          </cell>
          <cell r="C250" t="str">
            <v>OTHER FOREIGN TAX - O/B ACCT</v>
          </cell>
        </row>
        <row r="251">
          <cell r="A251" t="str">
            <v>3480</v>
          </cell>
          <cell r="B251" t="str">
            <v>0010</v>
          </cell>
          <cell r="C251" t="str">
            <v>OTHER FOREIGN TAX - DUE</v>
          </cell>
        </row>
        <row r="252">
          <cell r="A252" t="str">
            <v>3480</v>
          </cell>
          <cell r="B252" t="str">
            <v>0020</v>
          </cell>
          <cell r="C252" t="str">
            <v>OTHER FOREIGN TAX - REMITTED</v>
          </cell>
        </row>
        <row r="253">
          <cell r="A253" t="str">
            <v>3815</v>
          </cell>
          <cell r="B253" t="str">
            <v>1100</v>
          </cell>
          <cell r="C253" t="str">
            <v>AMTS ON DEPOSIT, TO PAY FUTURE PREM</v>
          </cell>
        </row>
        <row r="254">
          <cell r="A254" t="str">
            <v>3815</v>
          </cell>
          <cell r="B254" t="str">
            <v>1102</v>
          </cell>
          <cell r="C254" t="str">
            <v>DEP. -ACC. INT,PAY FUTURE PREM O/B</v>
          </cell>
        </row>
        <row r="255">
          <cell r="A255" t="str">
            <v>3816</v>
          </cell>
          <cell r="B255" t="str">
            <v>1100</v>
          </cell>
          <cell r="C255" t="str">
            <v>AMTS ON DEPOSIT, TO PAY FUTURE PREM</v>
          </cell>
        </row>
        <row r="256">
          <cell r="A256" t="str">
            <v>3817</v>
          </cell>
          <cell r="B256" t="str">
            <v>1100</v>
          </cell>
          <cell r="C256" t="str">
            <v>AMTS ON DEPOSIT, TO PAY FUTURE PREM</v>
          </cell>
        </row>
        <row r="257">
          <cell r="A257" t="str">
            <v>3818</v>
          </cell>
          <cell r="B257" t="str">
            <v>1100</v>
          </cell>
          <cell r="C257" t="str">
            <v>AMTS ON DEPOSIT, TO PAY FUTURE PREM</v>
          </cell>
        </row>
        <row r="258">
          <cell r="A258" t="str">
            <v>3818</v>
          </cell>
          <cell r="B258" t="str">
            <v>1102</v>
          </cell>
          <cell r="C258" t="str">
            <v>DEP. -ACCR. INT -TO PAY FUTURE PREM</v>
          </cell>
        </row>
        <row r="259">
          <cell r="A259" t="str">
            <v>3819</v>
          </cell>
          <cell r="B259" t="str">
            <v>1100</v>
          </cell>
          <cell r="C259" t="str">
            <v>DEP. -ACCR. INT -TO PAY FUTURE PREM</v>
          </cell>
        </row>
        <row r="260">
          <cell r="A260" t="str">
            <v>3830</v>
          </cell>
          <cell r="B260" t="str">
            <v>1100</v>
          </cell>
          <cell r="C260" t="str">
            <v>AMTS ON DEPOSIT, PROCEEDS OF CONTRA</v>
          </cell>
        </row>
        <row r="261">
          <cell r="A261" t="str">
            <v>3830</v>
          </cell>
          <cell r="B261" t="str">
            <v>1102</v>
          </cell>
          <cell r="C261" t="str">
            <v>DEP.-ACC.INT, PROCEEDS OF CONTR O/B</v>
          </cell>
        </row>
        <row r="262">
          <cell r="A262" t="str">
            <v>3832</v>
          </cell>
          <cell r="B262" t="str">
            <v>1100</v>
          </cell>
          <cell r="C262" t="str">
            <v>AMTS ON DEPOSIT, PROCEEDS OF CONTRA</v>
          </cell>
        </row>
        <row r="263">
          <cell r="A263" t="str">
            <v>3832</v>
          </cell>
          <cell r="B263" t="str">
            <v>1173</v>
          </cell>
          <cell r="C263" t="str">
            <v>AMTS ON DEPOSIT, PROCEEDS OF CONTRA</v>
          </cell>
        </row>
        <row r="264">
          <cell r="A264" t="str">
            <v>3833</v>
          </cell>
          <cell r="B264" t="str">
            <v>1100</v>
          </cell>
          <cell r="C264" t="str">
            <v>AMTS ON DEPOSIT, PROCEEDS OF CONTRA</v>
          </cell>
        </row>
        <row r="265">
          <cell r="A265" t="str">
            <v>3833</v>
          </cell>
          <cell r="B265" t="str">
            <v>1102</v>
          </cell>
          <cell r="C265" t="str">
            <v>AMTS ON DEPOSIT, PROCEEDS OF CONTRA</v>
          </cell>
        </row>
        <row r="266">
          <cell r="A266" t="str">
            <v>3834</v>
          </cell>
          <cell r="B266" t="str">
            <v>1173</v>
          </cell>
          <cell r="C266" t="str">
            <v>AMTS ON DEPOSIT, PROCEEDS OF CONTRA</v>
          </cell>
        </row>
        <row r="267">
          <cell r="A267" t="str">
            <v>3845</v>
          </cell>
          <cell r="B267" t="str">
            <v>1100</v>
          </cell>
          <cell r="C267" t="str">
            <v>AMTS ON DEPOSIT, DIVIDENDS - O/B AC</v>
          </cell>
        </row>
        <row r="268">
          <cell r="A268" t="str">
            <v>3845</v>
          </cell>
          <cell r="B268" t="str">
            <v>1102</v>
          </cell>
          <cell r="C268" t="str">
            <v>DEP.-ACC. INT, DIVIDENDS - O/B AC</v>
          </cell>
        </row>
        <row r="269">
          <cell r="A269" t="str">
            <v>3846</v>
          </cell>
          <cell r="B269" t="str">
            <v>1100</v>
          </cell>
          <cell r="C269" t="str">
            <v>AMTS ON DEPOSIT, DIVIDENDS - DEPOSI</v>
          </cell>
        </row>
        <row r="270">
          <cell r="A270" t="str">
            <v>3847</v>
          </cell>
          <cell r="B270" t="str">
            <v>1100</v>
          </cell>
          <cell r="C270" t="str">
            <v>AMTS ON DEPOSIT, DIVIDENDS - WITHD'</v>
          </cell>
        </row>
        <row r="271">
          <cell r="A271" t="str">
            <v>3848</v>
          </cell>
          <cell r="B271" t="str">
            <v>1100</v>
          </cell>
          <cell r="C271" t="str">
            <v>AMTS ON DEPOSIT, DIVIDENDS - INTERE</v>
          </cell>
        </row>
        <row r="272">
          <cell r="A272" t="str">
            <v>3848</v>
          </cell>
          <cell r="B272" t="str">
            <v>1102</v>
          </cell>
          <cell r="C272" t="str">
            <v>AMTS ON DEP., DIVIDENDS - ACCR. INT</v>
          </cell>
        </row>
        <row r="273">
          <cell r="A273" t="str">
            <v>3849</v>
          </cell>
          <cell r="B273" t="str">
            <v>1100</v>
          </cell>
          <cell r="C273" t="str">
            <v>AMTS ON DEP., DIVIDENDS - ACCR. INT</v>
          </cell>
        </row>
        <row r="274">
          <cell r="A274" t="str">
            <v>3901</v>
          </cell>
          <cell r="B274" t="str">
            <v>0000</v>
          </cell>
          <cell r="C274" t="str">
            <v>AGENTS' AND SALARIED FIELD REPRESEN</v>
          </cell>
        </row>
        <row r="275">
          <cell r="A275" t="str">
            <v>3901</v>
          </cell>
          <cell r="B275" t="str">
            <v>0010</v>
          </cell>
          <cell r="C275" t="str">
            <v>AGENTS' AND SALARIED FIELD REPRESEN</v>
          </cell>
        </row>
        <row r="276">
          <cell r="A276" t="str">
            <v>3901</v>
          </cell>
          <cell r="B276" t="str">
            <v>0011</v>
          </cell>
          <cell r="C276" t="str">
            <v>AGENTS' AND SALARIED FIELD REPRESEN</v>
          </cell>
        </row>
        <row r="277">
          <cell r="A277" t="str">
            <v>3901</v>
          </cell>
          <cell r="B277" t="str">
            <v>0015</v>
          </cell>
          <cell r="C277" t="str">
            <v>AGENTS' AND SALARIED FIELD REPRESEN</v>
          </cell>
        </row>
        <row r="278">
          <cell r="A278" t="str">
            <v>3901</v>
          </cell>
          <cell r="B278" t="str">
            <v>1010</v>
          </cell>
          <cell r="C278" t="str">
            <v>AGENTS' AND SALARIED FIELD REPRESEN</v>
          </cell>
        </row>
        <row r="279">
          <cell r="A279" t="str">
            <v>3904</v>
          </cell>
          <cell r="B279" t="str">
            <v>0000</v>
          </cell>
          <cell r="C279" t="str">
            <v>LIABILITY-POST RETIREMENT &amp; PENSION BENEFIT</v>
          </cell>
        </row>
        <row r="280">
          <cell r="A280" t="str">
            <v>3905</v>
          </cell>
          <cell r="B280" t="str">
            <v>0000</v>
          </cell>
          <cell r="C280" t="str">
            <v>STAFF PENSION RESERVE, PRIOR YEARS'</v>
          </cell>
        </row>
        <row r="281">
          <cell r="A281" t="str">
            <v>3905</v>
          </cell>
          <cell r="B281" t="str">
            <v>1010</v>
          </cell>
          <cell r="C281" t="str">
            <v>STAFF PENSION RESERVE, NON-INSURED</v>
          </cell>
        </row>
        <row r="282">
          <cell r="A282" t="str">
            <v>3920</v>
          </cell>
          <cell r="B282" t="str">
            <v>1100</v>
          </cell>
          <cell r="C282" t="str">
            <v>RESERVE FOR UNMATURED OBLIGATIONS,</v>
          </cell>
        </row>
        <row r="283">
          <cell r="A283" t="str">
            <v>3920</v>
          </cell>
          <cell r="B283" t="str">
            <v>1200</v>
          </cell>
          <cell r="C283" t="str">
            <v>RESERVE FOR UNMATURED OBLIGATIONS,</v>
          </cell>
        </row>
        <row r="284">
          <cell r="A284" t="str">
            <v>3920</v>
          </cell>
          <cell r="B284" t="str">
            <v>2100</v>
          </cell>
          <cell r="C284" t="str">
            <v>RESERVE FOR UNMATURED OBLIGATIONS,</v>
          </cell>
        </row>
        <row r="285">
          <cell r="A285" t="str">
            <v>3932</v>
          </cell>
          <cell r="B285" t="str">
            <v>1100</v>
          </cell>
          <cell r="C285" t="str">
            <v>PROV. FOR DIVIDENDS - INSURANCE DIR</v>
          </cell>
        </row>
        <row r="286">
          <cell r="A286" t="str">
            <v>3936</v>
          </cell>
          <cell r="B286" t="str">
            <v>1100</v>
          </cell>
          <cell r="C286" t="str">
            <v>PROVISION FOR UNREPORTED DEATH CLAI</v>
          </cell>
        </row>
        <row r="287">
          <cell r="A287" t="str">
            <v>3937</v>
          </cell>
          <cell r="B287" t="str">
            <v>1100</v>
          </cell>
          <cell r="C287" t="str">
            <v>PROVISION FOR UNREPORTED DEATH CLAI</v>
          </cell>
        </row>
        <row r="288">
          <cell r="A288" t="str">
            <v>3952</v>
          </cell>
          <cell r="B288" t="str">
            <v>0000</v>
          </cell>
          <cell r="C288" t="str">
            <v>RESERVE FOR CURRENCY FLUCTUATION -</v>
          </cell>
        </row>
        <row r="289">
          <cell r="A289" t="str">
            <v>3959</v>
          </cell>
          <cell r="B289" t="str">
            <v>0000</v>
          </cell>
          <cell r="C289" t="str">
            <v>PROV FOR NEGATIVE RESERVES</v>
          </cell>
        </row>
        <row r="290">
          <cell r="A290" t="str">
            <v>3963</v>
          </cell>
          <cell r="B290" t="str">
            <v>0000</v>
          </cell>
          <cell r="C290" t="str">
            <v>STATUTORY DEFICIENCY RESERVE</v>
          </cell>
        </row>
        <row r="291">
          <cell r="A291" t="str">
            <v>3968</v>
          </cell>
          <cell r="B291" t="str">
            <v>0000</v>
          </cell>
          <cell r="C291" t="str">
            <v>RESERVE FOR GROUP CASH VALUE</v>
          </cell>
        </row>
        <row r="292">
          <cell r="A292" t="str">
            <v>3969</v>
          </cell>
          <cell r="B292" t="str">
            <v>0000</v>
          </cell>
          <cell r="C292" t="str">
            <v>PROV FOR TRANSITIONAL SOLVERENCY</v>
          </cell>
        </row>
        <row r="293">
          <cell r="A293" t="str">
            <v>3990</v>
          </cell>
          <cell r="B293" t="str">
            <v>0000</v>
          </cell>
          <cell r="C293" t="str">
            <v>SURPLUS - UNALLOCATED</v>
          </cell>
        </row>
        <row r="294">
          <cell r="A294" t="str">
            <v>4010</v>
          </cell>
          <cell r="B294" t="str">
            <v>1100</v>
          </cell>
          <cell r="C294" t="str">
            <v>1ST YR PREMS, REGULAR, INSCE DIRECT</v>
          </cell>
        </row>
        <row r="295">
          <cell r="A295" t="str">
            <v>4010</v>
          </cell>
          <cell r="B295" t="str">
            <v>1200</v>
          </cell>
          <cell r="C295" t="str">
            <v>1ST YR PREMS, REGULAR, INSCE SURPLU</v>
          </cell>
        </row>
        <row r="296">
          <cell r="A296" t="str">
            <v>4015</v>
          </cell>
          <cell r="B296" t="str">
            <v>1100</v>
          </cell>
          <cell r="C296" t="str">
            <v>1ST YR PREMS, DISABILITY CLMS, INSCE DIRECT</v>
          </cell>
        </row>
        <row r="297">
          <cell r="A297" t="str">
            <v>4018</v>
          </cell>
          <cell r="B297" t="str">
            <v>1100</v>
          </cell>
          <cell r="C297" t="str">
            <v>1ST YR PREMS, PRELIMINARY TERM, INS</v>
          </cell>
        </row>
        <row r="298">
          <cell r="A298" t="str">
            <v>4120</v>
          </cell>
          <cell r="B298" t="str">
            <v>1100</v>
          </cell>
          <cell r="C298" t="str">
            <v>REN'L PREMS, REGULAR, INSCE DIRECT</v>
          </cell>
        </row>
        <row r="299">
          <cell r="A299" t="str">
            <v>4120</v>
          </cell>
          <cell r="B299" t="str">
            <v>1200</v>
          </cell>
          <cell r="C299" t="str">
            <v>REN'L PREMS, REGULAR, INSCE SURPLUS</v>
          </cell>
        </row>
        <row r="300">
          <cell r="A300" t="str">
            <v>4125</v>
          </cell>
          <cell r="B300" t="str">
            <v>1100</v>
          </cell>
          <cell r="C300" t="str">
            <v>REN'L PREMS, T.D.B., PREMS WAIVED,</v>
          </cell>
        </row>
        <row r="301">
          <cell r="A301" t="str">
            <v>4126</v>
          </cell>
          <cell r="B301" t="str">
            <v>1200</v>
          </cell>
          <cell r="C301" t="str">
            <v>REN'L PREMS, CO-INSCE, INSCE SURPLU</v>
          </cell>
        </row>
        <row r="302">
          <cell r="A302" t="str">
            <v>4127</v>
          </cell>
          <cell r="B302" t="str">
            <v>1100</v>
          </cell>
          <cell r="C302" t="str">
            <v>REN'L PREMS, D/C, PREMS WAIVED ON D</v>
          </cell>
        </row>
        <row r="303">
          <cell r="A303" t="str">
            <v>4150</v>
          </cell>
          <cell r="B303" t="str">
            <v>1100</v>
          </cell>
          <cell r="C303" t="str">
            <v>REN'L PREMS, D/C, PREMS WAIVED ON D</v>
          </cell>
        </row>
        <row r="304">
          <cell r="A304" t="str">
            <v>4230</v>
          </cell>
          <cell r="B304" t="str">
            <v>1100</v>
          </cell>
          <cell r="C304" t="str">
            <v>SINGLE PREMS, REGULAR</v>
          </cell>
        </row>
        <row r="305">
          <cell r="A305" t="str">
            <v>4233</v>
          </cell>
          <cell r="B305" t="str">
            <v>1100</v>
          </cell>
          <cell r="C305" t="str">
            <v>SINGLE PREMS, P.U.A., PURCHASED BY</v>
          </cell>
        </row>
        <row r="306">
          <cell r="A306" t="str">
            <v>4234</v>
          </cell>
          <cell r="B306" t="str">
            <v>1100</v>
          </cell>
          <cell r="C306" t="str">
            <v>SINGLE PREMS, P.U.A., PURCHASED BY</v>
          </cell>
        </row>
        <row r="307">
          <cell r="A307" t="str">
            <v>4236</v>
          </cell>
          <cell r="B307" t="str">
            <v>1100</v>
          </cell>
          <cell r="C307" t="str">
            <v>SINGLE PREMS, OTHER, PURCHASED BY D</v>
          </cell>
        </row>
        <row r="308">
          <cell r="A308" t="str">
            <v>4400</v>
          </cell>
          <cell r="B308" t="str">
            <v>1100</v>
          </cell>
          <cell r="C308" t="str">
            <v>INTEREST ON BONDS, RECEIVED, L/T</v>
          </cell>
        </row>
        <row r="309">
          <cell r="A309" t="str">
            <v>4401</v>
          </cell>
          <cell r="B309" t="str">
            <v>1100</v>
          </cell>
          <cell r="C309" t="str">
            <v>INTEREST ON BONDS, PAID ON PURCHASE</v>
          </cell>
        </row>
        <row r="310">
          <cell r="A310" t="str">
            <v>4402</v>
          </cell>
          <cell r="B310" t="str">
            <v>1100</v>
          </cell>
          <cell r="C310" t="str">
            <v>INTEREST ON BONDS, DUE, L/T</v>
          </cell>
        </row>
        <row r="311">
          <cell r="A311" t="str">
            <v>4403</v>
          </cell>
          <cell r="B311" t="str">
            <v>1100</v>
          </cell>
          <cell r="C311" t="str">
            <v>INTEREST ON BONDS, ACCRUED, L/T</v>
          </cell>
        </row>
        <row r="312">
          <cell r="A312" t="str">
            <v>4422</v>
          </cell>
          <cell r="B312" t="str">
            <v>1100</v>
          </cell>
          <cell r="C312" t="str">
            <v>ACCRUAL OF DISC ON BONDS, L/T</v>
          </cell>
        </row>
        <row r="313">
          <cell r="A313" t="str">
            <v>4422</v>
          </cell>
          <cell r="B313" t="str">
            <v>1110</v>
          </cell>
          <cell r="C313" t="str">
            <v>ACCRUAL OF DISC ON BONDS, S/T</v>
          </cell>
        </row>
        <row r="314">
          <cell r="A314" t="str">
            <v>4423</v>
          </cell>
          <cell r="B314" t="str">
            <v>1100</v>
          </cell>
          <cell r="C314" t="str">
            <v>AMORT OF PREMS ON BONDS, L/T</v>
          </cell>
        </row>
        <row r="315">
          <cell r="A315" t="str">
            <v>4430</v>
          </cell>
          <cell r="B315" t="str">
            <v>1100</v>
          </cell>
          <cell r="C315" t="str">
            <v>CAPITAL GAINS ON BONDS, BOOK VALUE</v>
          </cell>
        </row>
        <row r="316">
          <cell r="A316" t="str">
            <v>4430</v>
          </cell>
          <cell r="B316" t="str">
            <v>1110</v>
          </cell>
          <cell r="C316" t="str">
            <v>CAPITAL GAINS ON BONDS, BOOK VALUE</v>
          </cell>
        </row>
        <row r="317">
          <cell r="A317" t="str">
            <v>4431</v>
          </cell>
          <cell r="B317" t="str">
            <v>1100</v>
          </cell>
          <cell r="C317" t="str">
            <v>CAPITAL GAINS ON BONDS, PROCEEDS OF</v>
          </cell>
        </row>
        <row r="318">
          <cell r="A318" t="str">
            <v>4431</v>
          </cell>
          <cell r="B318" t="str">
            <v>1110</v>
          </cell>
          <cell r="C318" t="str">
            <v>CAPITAL GAINS ON BONDS, PROCEEDS OF</v>
          </cell>
        </row>
        <row r="319">
          <cell r="A319" t="str">
            <v>4432</v>
          </cell>
          <cell r="B319" t="str">
            <v>1100</v>
          </cell>
          <cell r="C319" t="str">
            <v>CAPITAL LOSSES ON BONDS, BOOK VALUE</v>
          </cell>
        </row>
        <row r="320">
          <cell r="A320" t="str">
            <v>4433</v>
          </cell>
          <cell r="B320" t="str">
            <v>1100</v>
          </cell>
          <cell r="C320" t="str">
            <v>CAPITAL LOSSES ON BONDS, PROCEEDS O</v>
          </cell>
        </row>
        <row r="321">
          <cell r="A321" t="str">
            <v>4434</v>
          </cell>
          <cell r="B321" t="str">
            <v>1100</v>
          </cell>
          <cell r="C321" t="str">
            <v>CURRENT YEAR'S REALIZED GAINS AND L</v>
          </cell>
        </row>
        <row r="322">
          <cell r="A322" t="str">
            <v>4437</v>
          </cell>
          <cell r="B322" t="str">
            <v>1100</v>
          </cell>
          <cell r="C322" t="str">
            <v>NET CAPITAL GAINS, BONDS, L/T</v>
          </cell>
        </row>
        <row r="323">
          <cell r="A323" t="str">
            <v>4438</v>
          </cell>
          <cell r="B323" t="str">
            <v>1100</v>
          </cell>
          <cell r="C323" t="str">
            <v>NET CAPITAL LOSSES, BONDS, L/T</v>
          </cell>
        </row>
        <row r="324">
          <cell r="A324" t="str">
            <v>4439</v>
          </cell>
          <cell r="B324" t="str">
            <v>1100</v>
          </cell>
          <cell r="C324" t="str">
            <v>PROFIT AND LOSSES ON SALES, BONDS,</v>
          </cell>
        </row>
        <row r="325">
          <cell r="A325" t="str">
            <v>4457</v>
          </cell>
          <cell r="B325" t="str">
            <v>0000</v>
          </cell>
          <cell r="C325" t="str">
            <v>CURRENT YEAR'S REALIZED GAINS REPTD</v>
          </cell>
        </row>
        <row r="326">
          <cell r="A326" t="str">
            <v>4458</v>
          </cell>
          <cell r="B326" t="str">
            <v>0000</v>
          </cell>
          <cell r="C326" t="str">
            <v>CURRENT YEAR'S REALIZED LOSSES REPT</v>
          </cell>
        </row>
        <row r="327">
          <cell r="A327" t="str">
            <v>4460</v>
          </cell>
          <cell r="B327" t="str">
            <v>0000</v>
          </cell>
          <cell r="C327" t="str">
            <v>DIVS ON PREFERRED STOCKS, RECEIVED</v>
          </cell>
        </row>
        <row r="328">
          <cell r="A328" t="str">
            <v>4470</v>
          </cell>
          <cell r="B328" t="str">
            <v>0000</v>
          </cell>
          <cell r="C328" t="str">
            <v>DIVS ON COMMON STOCKS, RECEIVED</v>
          </cell>
        </row>
        <row r="329">
          <cell r="A329" t="str">
            <v>4474</v>
          </cell>
          <cell r="B329" t="str">
            <v>0000</v>
          </cell>
          <cell r="C329" t="str">
            <v>DIV ON COMMON STOCKS,DUE</v>
          </cell>
        </row>
        <row r="330">
          <cell r="A330" t="str">
            <v>4475</v>
          </cell>
          <cell r="B330" t="str">
            <v>0000</v>
          </cell>
          <cell r="C330" t="str">
            <v>DIVS ON COMMON STOCKS, ACCRUED</v>
          </cell>
        </row>
        <row r="331">
          <cell r="A331" t="str">
            <v>4490</v>
          </cell>
          <cell r="B331" t="str">
            <v>0000</v>
          </cell>
          <cell r="C331" t="str">
            <v>CAPITAL GAINS ON COMMON STOCKS, BOO</v>
          </cell>
        </row>
        <row r="332">
          <cell r="A332" t="str">
            <v>4491</v>
          </cell>
          <cell r="B332" t="str">
            <v>0000</v>
          </cell>
          <cell r="C332" t="str">
            <v>CAPITAL LOSSES ON COMMON STOCKS, BO</v>
          </cell>
        </row>
        <row r="333">
          <cell r="A333" t="str">
            <v>4494</v>
          </cell>
          <cell r="B333" t="str">
            <v>0000</v>
          </cell>
          <cell r="C333" t="str">
            <v>CURRENT YEAR'S REALIZED GAINS AND L</v>
          </cell>
        </row>
        <row r="334">
          <cell r="A334" t="str">
            <v>4497</v>
          </cell>
          <cell r="B334" t="str">
            <v>0000</v>
          </cell>
          <cell r="C334" t="str">
            <v>NET CAPITAL GAINS, COMMON STOCKS</v>
          </cell>
        </row>
        <row r="335">
          <cell r="A335" t="str">
            <v>4499</v>
          </cell>
          <cell r="B335" t="str">
            <v>0000</v>
          </cell>
          <cell r="C335" t="str">
            <v>PROFIT AND LOSSES ON SALES, COMMON</v>
          </cell>
        </row>
        <row r="336">
          <cell r="A336" t="str">
            <v>4507</v>
          </cell>
          <cell r="B336" t="str">
            <v>0000</v>
          </cell>
          <cell r="C336" t="str">
            <v>CURRENT YEAR'S REALIZED GAINS REPTD</v>
          </cell>
        </row>
        <row r="337">
          <cell r="A337" t="str">
            <v>4508</v>
          </cell>
          <cell r="B337" t="str">
            <v>0000</v>
          </cell>
          <cell r="C337" t="str">
            <v>CURRENT YEAR'S REALIZED LOSSES REPT</v>
          </cell>
        </row>
        <row r="338">
          <cell r="A338" t="str">
            <v>4509</v>
          </cell>
          <cell r="B338" t="str">
            <v>0000</v>
          </cell>
          <cell r="C338" t="str">
            <v>CURRENT YEAR'S REALIZED GAINS REPTD</v>
          </cell>
        </row>
        <row r="339">
          <cell r="A339" t="str">
            <v>4510</v>
          </cell>
          <cell r="B339" t="str">
            <v>0000</v>
          </cell>
          <cell r="C339" t="str">
            <v>CURRENT YEAR'S REALIZED LOSSES REPT</v>
          </cell>
        </row>
        <row r="340">
          <cell r="A340" t="str">
            <v>4511</v>
          </cell>
          <cell r="B340" t="str">
            <v>0000</v>
          </cell>
          <cell r="C340" t="str">
            <v>CURRENT YEAR'S UNREALIZED GAINS/LOS</v>
          </cell>
        </row>
        <row r="341">
          <cell r="A341" t="str">
            <v>4512</v>
          </cell>
          <cell r="B341" t="str">
            <v>0000</v>
          </cell>
          <cell r="C341" t="str">
            <v>CURRENT YEAR'S UNREALIZED GAINS/LOS</v>
          </cell>
        </row>
        <row r="342">
          <cell r="A342" t="str">
            <v>4580</v>
          </cell>
          <cell r="B342" t="str">
            <v>0000</v>
          </cell>
          <cell r="C342" t="str">
            <v>INVESTMENT EXPENSES CANADA-LIFE</v>
          </cell>
        </row>
        <row r="343">
          <cell r="A343" t="str">
            <v>4580</v>
          </cell>
          <cell r="B343" t="str">
            <v>1000</v>
          </cell>
          <cell r="C343" t="str">
            <v>INVESTMENT EXPENSES CANADA-LIFE</v>
          </cell>
        </row>
        <row r="344">
          <cell r="A344" t="str">
            <v>4580</v>
          </cell>
          <cell r="B344" t="str">
            <v>2000</v>
          </cell>
          <cell r="C344" t="str">
            <v>INVESTMENT EXPENSES CENTRAL-LIFE</v>
          </cell>
        </row>
        <row r="345">
          <cell r="A345" t="str">
            <v>4580</v>
          </cell>
          <cell r="B345" t="str">
            <v>4000</v>
          </cell>
          <cell r="C345" t="str">
            <v>INVESTMENT EXPENSES CORPORATE-LIFE</v>
          </cell>
        </row>
        <row r="346">
          <cell r="A346" t="str">
            <v>4580</v>
          </cell>
          <cell r="B346" t="str">
            <v>6000</v>
          </cell>
          <cell r="C346" t="str">
            <v>INVESTMENT EXPENSES OTHER-LIFE</v>
          </cell>
        </row>
        <row r="347">
          <cell r="A347" t="str">
            <v>4655</v>
          </cell>
          <cell r="B347" t="str">
            <v>1100</v>
          </cell>
          <cell r="C347" t="str">
            <v>INTEREST ON POLICY ADVANCES, INSCE</v>
          </cell>
        </row>
        <row r="348">
          <cell r="A348" t="str">
            <v>4662</v>
          </cell>
          <cell r="B348" t="str">
            <v>0000</v>
          </cell>
          <cell r="C348" t="str">
            <v>INTEREST ON BANK DEPS, EARNED</v>
          </cell>
        </row>
        <row r="349">
          <cell r="A349" t="str">
            <v>4662</v>
          </cell>
          <cell r="B349" t="str">
            <v>3502</v>
          </cell>
          <cell r="C349" t="str">
            <v>INTEREST ON BANK DEPS, EARNED</v>
          </cell>
        </row>
        <row r="350">
          <cell r="A350" t="str">
            <v>4662</v>
          </cell>
          <cell r="B350" t="str">
            <v>3505</v>
          </cell>
          <cell r="C350" t="str">
            <v>INTEREST ON BANK DEPS, EARNED</v>
          </cell>
        </row>
        <row r="351">
          <cell r="A351" t="str">
            <v>4662</v>
          </cell>
          <cell r="B351" t="str">
            <v>3507</v>
          </cell>
          <cell r="C351" t="str">
            <v>INTEREST ON BANK DEPS, EARNED</v>
          </cell>
        </row>
        <row r="352">
          <cell r="A352" t="str">
            <v>4662</v>
          </cell>
          <cell r="B352" t="str">
            <v>3552</v>
          </cell>
          <cell r="C352" t="str">
            <v>INTEREST ON BANK DEPS, EARNED</v>
          </cell>
        </row>
        <row r="353">
          <cell r="A353" t="str">
            <v>4662</v>
          </cell>
          <cell r="B353" t="str">
            <v>3553</v>
          </cell>
          <cell r="C353" t="str">
            <v>INTEREST ON BANK DEPS, EARNED</v>
          </cell>
        </row>
        <row r="354">
          <cell r="A354" t="str">
            <v>4662</v>
          </cell>
          <cell r="B354" t="str">
            <v>3560</v>
          </cell>
          <cell r="C354" t="str">
            <v>INTEREST ON BANK DEPS, EARNED</v>
          </cell>
        </row>
        <row r="355">
          <cell r="A355" t="str">
            <v>4662</v>
          </cell>
          <cell r="B355" t="str">
            <v>3561</v>
          </cell>
          <cell r="C355" t="str">
            <v>INTEREST ON BANK DEPS, EARNED</v>
          </cell>
        </row>
        <row r="356">
          <cell r="A356" t="str">
            <v>4662</v>
          </cell>
          <cell r="B356" t="str">
            <v>3570</v>
          </cell>
          <cell r="C356" t="str">
            <v>INTEREST ON BANK DEPS, EARNED</v>
          </cell>
        </row>
        <row r="357">
          <cell r="A357" t="str">
            <v>4683</v>
          </cell>
          <cell r="B357" t="str">
            <v>0000</v>
          </cell>
          <cell r="C357" t="str">
            <v>MISC INTEREST RECEIVED, NON-POLICY</v>
          </cell>
        </row>
        <row r="358">
          <cell r="A358" t="str">
            <v>4683</v>
          </cell>
          <cell r="B358" t="str">
            <v>4207</v>
          </cell>
          <cell r="C358" t="str">
            <v>MISC INT RCVD, GROUP HLTH - VF</v>
          </cell>
        </row>
        <row r="359">
          <cell r="A359" t="str">
            <v>4683</v>
          </cell>
          <cell r="B359" t="str">
            <v>4214</v>
          </cell>
          <cell r="C359" t="str">
            <v>MISC INT RCVD, GROUP HLTH - FD</v>
          </cell>
        </row>
        <row r="360">
          <cell r="A360" t="str">
            <v>4684</v>
          </cell>
          <cell r="B360" t="str">
            <v>0000</v>
          </cell>
          <cell r="C360" t="str">
            <v>INTEREST ON OVERDUE PREMS, UNALLOCA</v>
          </cell>
        </row>
        <row r="361">
          <cell r="A361" t="str">
            <v>4684</v>
          </cell>
          <cell r="B361" t="str">
            <v>1000</v>
          </cell>
          <cell r="C361" t="str">
            <v>INTEREST ON OVERDUE PREMS, UNALLOCA</v>
          </cell>
        </row>
        <row r="362">
          <cell r="A362" t="str">
            <v>4742</v>
          </cell>
          <cell r="B362" t="str">
            <v>0000</v>
          </cell>
          <cell r="C362" t="str">
            <v>W/D OF BONDS</v>
          </cell>
        </row>
        <row r="363">
          <cell r="A363" t="str">
            <v>4770</v>
          </cell>
          <cell r="B363" t="str">
            <v>0000</v>
          </cell>
          <cell r="C363" t="str">
            <v>GAINS OR LOSSES ON CURRENCY EXCHANG</v>
          </cell>
        </row>
        <row r="364">
          <cell r="A364" t="str">
            <v>4770</v>
          </cell>
          <cell r="B364" t="str">
            <v>4207</v>
          </cell>
          <cell r="C364" t="str">
            <v>G/L ON CURRENCY EXCHANGE - VF</v>
          </cell>
        </row>
        <row r="365">
          <cell r="A365" t="str">
            <v>4771</v>
          </cell>
          <cell r="B365" t="str">
            <v>0000</v>
          </cell>
          <cell r="C365" t="str">
            <v>GAINS OR LOSSES ON BASE CURR EXCHG</v>
          </cell>
        </row>
        <row r="366">
          <cell r="A366" t="str">
            <v>4822</v>
          </cell>
          <cell r="B366" t="str">
            <v>0100</v>
          </cell>
          <cell r="C366" t="str">
            <v>FEE INCOME - ASSIGNMENT, POLICY CHA</v>
          </cell>
        </row>
        <row r="367">
          <cell r="A367" t="str">
            <v>4822</v>
          </cell>
          <cell r="B367" t="str">
            <v>0800</v>
          </cell>
          <cell r="C367" t="str">
            <v>FEE INCOME, MODERN SUN ADMIN. FEES</v>
          </cell>
        </row>
        <row r="368">
          <cell r="A368" t="str">
            <v>5001</v>
          </cell>
          <cell r="B368" t="str">
            <v>1100</v>
          </cell>
          <cell r="C368" t="str">
            <v>D/C, REGULAR, INSCE DIRECT</v>
          </cell>
        </row>
        <row r="369">
          <cell r="A369" t="str">
            <v>5001</v>
          </cell>
          <cell r="B369" t="str">
            <v>1200</v>
          </cell>
          <cell r="C369" t="str">
            <v>D/C, REGULAR, INSCE SURPLUS CEDED</v>
          </cell>
        </row>
        <row r="370">
          <cell r="A370" t="str">
            <v>5002</v>
          </cell>
          <cell r="B370" t="str">
            <v>1100</v>
          </cell>
          <cell r="C370" t="str">
            <v>D/C, PUA, INSCE DIRECT</v>
          </cell>
        </row>
        <row r="371">
          <cell r="A371" t="str">
            <v>5003</v>
          </cell>
          <cell r="B371" t="str">
            <v>1100</v>
          </cell>
          <cell r="C371" t="str">
            <v>D/C, A.D.B., INSCE DIRECT</v>
          </cell>
        </row>
        <row r="372">
          <cell r="A372" t="str">
            <v>5019</v>
          </cell>
          <cell r="B372" t="str">
            <v>1100</v>
          </cell>
          <cell r="C372" t="str">
            <v>DISABILITY CLMS, INSTAL, INSCE DIRECT</v>
          </cell>
        </row>
        <row r="373">
          <cell r="A373" t="str">
            <v>5020</v>
          </cell>
          <cell r="B373" t="str">
            <v>1100</v>
          </cell>
          <cell r="C373" t="str">
            <v>M/E, REGULAR, INSCE DIRECT</v>
          </cell>
        </row>
        <row r="374">
          <cell r="A374" t="str">
            <v>5021</v>
          </cell>
          <cell r="B374" t="str">
            <v>1100</v>
          </cell>
          <cell r="C374" t="str">
            <v>M/E, PUA, INSCE DIRECT</v>
          </cell>
        </row>
        <row r="375">
          <cell r="A375" t="str">
            <v>5030</v>
          </cell>
          <cell r="B375" t="str">
            <v>1100</v>
          </cell>
          <cell r="C375" t="str">
            <v>C.S.V., REGULAR, INSCE DIRECT</v>
          </cell>
        </row>
        <row r="376">
          <cell r="A376" t="str">
            <v>5031</v>
          </cell>
          <cell r="B376" t="str">
            <v>1100</v>
          </cell>
          <cell r="C376" t="str">
            <v>C.S.V., PUA, INSCE DIRECT</v>
          </cell>
        </row>
        <row r="377">
          <cell r="A377" t="str">
            <v>5032</v>
          </cell>
          <cell r="B377" t="str">
            <v>1100</v>
          </cell>
          <cell r="C377" t="str">
            <v>C.S.V., CHANGE ALLCES, INSCE DIRECT</v>
          </cell>
        </row>
        <row r="378">
          <cell r="A378" t="str">
            <v>5070</v>
          </cell>
          <cell r="B378" t="str">
            <v>2100</v>
          </cell>
          <cell r="C378" t="str">
            <v>ANN INSTAL PYMTS, REGULAR, ANN DIRE</v>
          </cell>
        </row>
        <row r="379">
          <cell r="A379" t="str">
            <v>5070</v>
          </cell>
          <cell r="B379" t="str">
            <v>2173</v>
          </cell>
          <cell r="C379" t="str">
            <v>ANN INSTAL PYMTS, REGULAR, ANN DIRE</v>
          </cell>
        </row>
        <row r="380">
          <cell r="A380" t="str">
            <v>5086</v>
          </cell>
          <cell r="B380" t="str">
            <v>2100</v>
          </cell>
          <cell r="C380" t="str">
            <v>PYMTS UNDER SETT'MNT ANNUITIES, INS</v>
          </cell>
        </row>
        <row r="381">
          <cell r="A381" t="str">
            <v>5100</v>
          </cell>
          <cell r="B381" t="str">
            <v>1100</v>
          </cell>
          <cell r="C381" t="str">
            <v>INTEREST CREDITED TO P/H, PROCEEDS</v>
          </cell>
        </row>
        <row r="382">
          <cell r="A382" t="str">
            <v>5101</v>
          </cell>
          <cell r="B382" t="str">
            <v>1100</v>
          </cell>
          <cell r="C382" t="str">
            <v>INTEREST CREDITED TO P/H, PROCEEDS</v>
          </cell>
        </row>
        <row r="383">
          <cell r="A383" t="str">
            <v>5101</v>
          </cell>
          <cell r="B383" t="str">
            <v>1173</v>
          </cell>
          <cell r="C383" t="str">
            <v>INTEREST CREDITED TO P/H, PROCEEDS</v>
          </cell>
        </row>
        <row r="384">
          <cell r="A384" t="str">
            <v>5102</v>
          </cell>
          <cell r="B384" t="str">
            <v>1100</v>
          </cell>
          <cell r="C384" t="str">
            <v>INTEREST CREDITED TO P/H, DIVS ON D</v>
          </cell>
        </row>
        <row r="385">
          <cell r="A385" t="str">
            <v>5103</v>
          </cell>
          <cell r="B385" t="str">
            <v>1100</v>
          </cell>
          <cell r="C385" t="str">
            <v>INTEREST CREDITED TO P/H, AMTS ON D</v>
          </cell>
        </row>
        <row r="386">
          <cell r="A386" t="str">
            <v>5104</v>
          </cell>
          <cell r="B386" t="str">
            <v>1100</v>
          </cell>
          <cell r="C386" t="str">
            <v>INTEREST CREDITED TO P/H, R.R.I.F.,</v>
          </cell>
        </row>
        <row r="387">
          <cell r="A387" t="str">
            <v>5106</v>
          </cell>
          <cell r="B387" t="str">
            <v>1100</v>
          </cell>
          <cell r="C387" t="str">
            <v>INTEREST CREDITED TO P/H, ACCRUED,</v>
          </cell>
        </row>
        <row r="388">
          <cell r="A388" t="str">
            <v>5109</v>
          </cell>
          <cell r="B388" t="str">
            <v>1100</v>
          </cell>
          <cell r="C388" t="str">
            <v>INTEREST CREDITED TO P/H, ACCRUED,</v>
          </cell>
        </row>
        <row r="389">
          <cell r="A389" t="str">
            <v>5123</v>
          </cell>
          <cell r="B389" t="str">
            <v>1100</v>
          </cell>
          <cell r="C389" t="str">
            <v>INTEREST PAID ON POLICY CLAIMS, INS</v>
          </cell>
        </row>
        <row r="390">
          <cell r="A390" t="str">
            <v>5123</v>
          </cell>
          <cell r="B390" t="str">
            <v>1200</v>
          </cell>
          <cell r="C390" t="str">
            <v>INTEREST PAID ON POLICY CLAIMS, INS</v>
          </cell>
        </row>
        <row r="391">
          <cell r="A391" t="str">
            <v>5124</v>
          </cell>
          <cell r="B391" t="str">
            <v>1100</v>
          </cell>
          <cell r="C391" t="str">
            <v>INTEREST PAID OTHER, INSCE DIRECT</v>
          </cell>
        </row>
        <row r="392">
          <cell r="A392" t="str">
            <v>5160</v>
          </cell>
          <cell r="B392" t="str">
            <v>1100</v>
          </cell>
          <cell r="C392" t="str">
            <v>1ST YR COMM, REPORTABLE, INSCE DIRE</v>
          </cell>
        </row>
        <row r="393">
          <cell r="A393" t="str">
            <v>5161</v>
          </cell>
          <cell r="B393" t="str">
            <v>1100</v>
          </cell>
          <cell r="C393" t="str">
            <v>1ST YR COMM, NON-REPORTABLE, INSCE</v>
          </cell>
        </row>
        <row r="394">
          <cell r="A394" t="str">
            <v>5161</v>
          </cell>
          <cell r="B394" t="str">
            <v>1200</v>
          </cell>
          <cell r="C394" t="str">
            <v>1ST YR COMM, NON-REPORTABLE, INSCE</v>
          </cell>
        </row>
        <row r="395">
          <cell r="A395" t="str">
            <v>5162</v>
          </cell>
          <cell r="B395" t="str">
            <v>1100</v>
          </cell>
          <cell r="C395" t="str">
            <v>COMM LOADING ON O/S 1ST YR PREMS, I</v>
          </cell>
        </row>
        <row r="396">
          <cell r="A396" t="str">
            <v>5170</v>
          </cell>
          <cell r="B396" t="str">
            <v>1100</v>
          </cell>
          <cell r="C396" t="str">
            <v>REN'L COMM, REPORTABLE, INSCE DIREC</v>
          </cell>
        </row>
        <row r="397">
          <cell r="A397" t="str">
            <v>5171</v>
          </cell>
          <cell r="B397" t="str">
            <v>1100</v>
          </cell>
          <cell r="C397" t="str">
            <v>REN'L COMM, NON-REPORTABLE, INSCE D</v>
          </cell>
        </row>
        <row r="398">
          <cell r="A398" t="str">
            <v>5171</v>
          </cell>
          <cell r="B398" t="str">
            <v>1200</v>
          </cell>
          <cell r="C398" t="str">
            <v>REN'L COMM, NON-REPORTABLE, INSCE S</v>
          </cell>
        </row>
        <row r="399">
          <cell r="A399" t="str">
            <v>5172</v>
          </cell>
          <cell r="B399" t="str">
            <v>1100</v>
          </cell>
          <cell r="C399" t="str">
            <v>COMM LOADING ON O/S REN'L PREMS, IN</v>
          </cell>
        </row>
        <row r="400">
          <cell r="A400" t="str">
            <v>5173</v>
          </cell>
          <cell r="B400" t="str">
            <v>1100</v>
          </cell>
          <cell r="C400" t="str">
            <v>INCR IN PROVISION FOR COMM ON A.P.A</v>
          </cell>
        </row>
        <row r="401">
          <cell r="A401" t="str">
            <v>5192</v>
          </cell>
          <cell r="B401" t="str">
            <v>1100</v>
          </cell>
          <cell r="C401" t="str">
            <v>COMM LOADING ON O/S REN'L PREMS, IN</v>
          </cell>
        </row>
        <row r="402">
          <cell r="A402" t="str">
            <v>5204</v>
          </cell>
          <cell r="B402" t="str">
            <v>0000</v>
          </cell>
          <cell r="C402" t="str">
            <v>PREM TAXES, OTHER, UNALLOCATED</v>
          </cell>
        </row>
        <row r="403">
          <cell r="A403" t="str">
            <v>5204</v>
          </cell>
          <cell r="B403" t="str">
            <v>1200</v>
          </cell>
          <cell r="C403" t="str">
            <v>PREM TAXES, OTHER, INSCE SURPLUS CE</v>
          </cell>
        </row>
        <row r="404">
          <cell r="A404" t="str">
            <v>5208</v>
          </cell>
          <cell r="B404" t="str">
            <v>0300</v>
          </cell>
          <cell r="C404" t="str">
            <v>INCOME TAXES, OTHER</v>
          </cell>
        </row>
        <row r="405">
          <cell r="A405" t="str">
            <v>5217</v>
          </cell>
          <cell r="B405" t="str">
            <v>0000</v>
          </cell>
          <cell r="C405" t="str">
            <v>LICENSES AND FEES, COMPANY, NON POL</v>
          </cell>
        </row>
        <row r="406">
          <cell r="A406" t="str">
            <v>5218</v>
          </cell>
          <cell r="B406" t="str">
            <v>0000</v>
          </cell>
          <cell r="C406" t="str">
            <v>LICENSES AND FEES, MANAGERS AND AGE</v>
          </cell>
        </row>
        <row r="407">
          <cell r="A407" t="str">
            <v>5219</v>
          </cell>
          <cell r="B407" t="str">
            <v>0000</v>
          </cell>
          <cell r="C407" t="str">
            <v>LICENSES AND FEES, STATUTORY FEES</v>
          </cell>
        </row>
        <row r="408">
          <cell r="A408" t="str">
            <v>5221</v>
          </cell>
          <cell r="B408" t="str">
            <v>0000</v>
          </cell>
          <cell r="C408" t="str">
            <v>LICENSES AND FEES, MANAGERS AND AGE</v>
          </cell>
        </row>
        <row r="409">
          <cell r="A409" t="str">
            <v>5225</v>
          </cell>
          <cell r="B409" t="str">
            <v>0000</v>
          </cell>
          <cell r="C409" t="str">
            <v>BUSINESS TAXES (CANADA AND FOREIGN</v>
          </cell>
        </row>
        <row r="410">
          <cell r="A410" t="str">
            <v>5229</v>
          </cell>
          <cell r="B410" t="str">
            <v>0000</v>
          </cell>
          <cell r="C410" t="str">
            <v>REVENUE STAMPS (FOREIGN ONLY</v>
          </cell>
        </row>
        <row r="411">
          <cell r="A411" t="str">
            <v>5230</v>
          </cell>
          <cell r="B411" t="str">
            <v>0000</v>
          </cell>
          <cell r="C411" t="str">
            <v>ALL OTHER TAXES, NON POLICY</v>
          </cell>
        </row>
        <row r="412">
          <cell r="A412" t="str">
            <v>5250</v>
          </cell>
          <cell r="B412" t="str">
            <v>1100</v>
          </cell>
          <cell r="C412" t="str">
            <v>DIVS TO P/H, CASH, INSCE DIRECT</v>
          </cell>
        </row>
        <row r="413">
          <cell r="A413" t="str">
            <v>5250</v>
          </cell>
          <cell r="B413" t="str">
            <v>1200</v>
          </cell>
          <cell r="C413" t="str">
            <v>DIVS TO P/H, CASH, INSCE SURPLUS CE</v>
          </cell>
        </row>
        <row r="414">
          <cell r="A414" t="str">
            <v>5256</v>
          </cell>
          <cell r="B414" t="str">
            <v>1100</v>
          </cell>
          <cell r="C414" t="str">
            <v>DIVS TO P/H, LEFT ON DEP, INSCE DIR</v>
          </cell>
        </row>
        <row r="415">
          <cell r="A415" t="str">
            <v>5258</v>
          </cell>
          <cell r="B415" t="str">
            <v>1100</v>
          </cell>
          <cell r="C415" t="str">
            <v>DIVS TO P/H, APPLIED TO PAY REN'L P</v>
          </cell>
        </row>
        <row r="416">
          <cell r="A416" t="str">
            <v>5258</v>
          </cell>
          <cell r="B416" t="str">
            <v>1200</v>
          </cell>
          <cell r="C416" t="str">
            <v>DIVS TO P/H, APPLIED TO PAY REN'L P</v>
          </cell>
        </row>
        <row r="417">
          <cell r="A417" t="str">
            <v>5262</v>
          </cell>
          <cell r="B417" t="str">
            <v>1100</v>
          </cell>
          <cell r="C417" t="str">
            <v>DIVS TO P/H, APPLIED TO PURCHASE PU</v>
          </cell>
        </row>
        <row r="418">
          <cell r="A418" t="str">
            <v>5265</v>
          </cell>
          <cell r="B418" t="str">
            <v>1100</v>
          </cell>
          <cell r="C418" t="str">
            <v>DIVS TO P/H, APPLIED TO PURCHASE PU</v>
          </cell>
        </row>
        <row r="419">
          <cell r="A419" t="str">
            <v>5301</v>
          </cell>
          <cell r="B419" t="str">
            <v>1100</v>
          </cell>
          <cell r="C419" t="str">
            <v>INCR IN PROV FOR DIVS, INSCE DIRECT</v>
          </cell>
        </row>
        <row r="420">
          <cell r="A420" t="str">
            <v>5310</v>
          </cell>
          <cell r="B420" t="str">
            <v>1100</v>
          </cell>
          <cell r="C420" t="str">
            <v>NORMAL INCR IN RES. FOR UNMATURED O</v>
          </cell>
        </row>
        <row r="421">
          <cell r="A421" t="str">
            <v>5310</v>
          </cell>
          <cell r="B421" t="str">
            <v>1200</v>
          </cell>
          <cell r="C421" t="str">
            <v>NORMAL INCR IN RES. FOR UNMATURED O</v>
          </cell>
        </row>
        <row r="422">
          <cell r="A422" t="str">
            <v>5310</v>
          </cell>
          <cell r="B422" t="str">
            <v>2100</v>
          </cell>
          <cell r="C422" t="str">
            <v>NORMAL INCR IN RES. FOR UNMATURED O</v>
          </cell>
        </row>
        <row r="423">
          <cell r="A423" t="str">
            <v>5325</v>
          </cell>
          <cell r="B423" t="str">
            <v>0000</v>
          </cell>
          <cell r="C423" t="str">
            <v>INTEREST CREDITED TO AGENTS' AND S.</v>
          </cell>
        </row>
        <row r="424">
          <cell r="A424" t="str">
            <v>5380</v>
          </cell>
          <cell r="B424" t="str">
            <v>0000</v>
          </cell>
          <cell r="C424" t="str">
            <v>INCR IN PROV FOR CURRENCY FLUCTUATI</v>
          </cell>
        </row>
        <row r="425">
          <cell r="A425" t="str">
            <v>5400</v>
          </cell>
          <cell r="B425" t="str">
            <v>0009</v>
          </cell>
          <cell r="C425" t="str">
            <v>BULK ADJUSTMENT TO EXPENSES - ALLOC</v>
          </cell>
        </row>
        <row r="426">
          <cell r="A426" t="str">
            <v>5400</v>
          </cell>
          <cell r="B426" t="str">
            <v>1001</v>
          </cell>
          <cell r="C426" t="str">
            <v>GENERAL EXPENSES FROM CANADA-LIFE</v>
          </cell>
        </row>
        <row r="427">
          <cell r="A427" t="str">
            <v>5400</v>
          </cell>
          <cell r="B427" t="str">
            <v>2001</v>
          </cell>
          <cell r="C427" t="str">
            <v>GENERAL EXPENSES FROM CENTRAL-LIFE</v>
          </cell>
        </row>
        <row r="428">
          <cell r="A428" t="str">
            <v>5400</v>
          </cell>
          <cell r="B428" t="str">
            <v>3001</v>
          </cell>
          <cell r="C428" t="str">
            <v>GENERAL EXPENSES FROM CORP.  -LIFE</v>
          </cell>
        </row>
        <row r="429">
          <cell r="A429" t="str">
            <v>5400</v>
          </cell>
          <cell r="B429" t="str">
            <v>6001</v>
          </cell>
          <cell r="C429" t="str">
            <v>GENERAL EXPENSES FROM OTHER -LIFE</v>
          </cell>
        </row>
        <row r="430">
          <cell r="A430" t="str">
            <v>5401</v>
          </cell>
          <cell r="B430" t="str">
            <v>0000</v>
          </cell>
          <cell r="C430" t="str">
            <v>ADVANCES TO AGENTS - FINANCING</v>
          </cell>
        </row>
        <row r="431">
          <cell r="A431" t="str">
            <v>5401</v>
          </cell>
          <cell r="B431" t="str">
            <v>0900</v>
          </cell>
          <cell r="C431" t="str">
            <v>ADVANCES TO AGENTS - TRANSFERS TO C</v>
          </cell>
        </row>
        <row r="432">
          <cell r="A432" t="str">
            <v>5402</v>
          </cell>
          <cell r="B432" t="str">
            <v>0000</v>
          </cell>
          <cell r="C432" t="str">
            <v>PAYMENTS TO SECURE FIELD FORCE - AD</v>
          </cell>
        </row>
        <row r="433">
          <cell r="A433" t="str">
            <v>5402</v>
          </cell>
          <cell r="B433" t="str">
            <v>0600</v>
          </cell>
          <cell r="C433" t="str">
            <v>PAYMENTS TO SECURE STAFF - INSPECTI</v>
          </cell>
        </row>
        <row r="434">
          <cell r="A434" t="str">
            <v>5402</v>
          </cell>
          <cell r="B434" t="str">
            <v>0700</v>
          </cell>
          <cell r="C434" t="str">
            <v>PAYMENTS TO SECURE STAFF - ADVERTIS</v>
          </cell>
        </row>
        <row r="435">
          <cell r="A435" t="str">
            <v>5402</v>
          </cell>
          <cell r="B435" t="str">
            <v>0800</v>
          </cell>
          <cell r="C435" t="str">
            <v>PAYMENTS TO SECURE STAFF - OTHER</v>
          </cell>
        </row>
        <row r="436">
          <cell r="A436" t="str">
            <v>5403</v>
          </cell>
          <cell r="B436" t="str">
            <v>1100</v>
          </cell>
          <cell r="C436" t="str">
            <v>ADVERTISING</v>
          </cell>
        </row>
        <row r="437">
          <cell r="A437" t="str">
            <v>5404</v>
          </cell>
          <cell r="B437" t="str">
            <v>0000</v>
          </cell>
          <cell r="C437" t="str">
            <v>TRAINING OF FIELD FORCE - OTHER THA</v>
          </cell>
        </row>
        <row r="438">
          <cell r="A438" t="str">
            <v>5405</v>
          </cell>
          <cell r="B438" t="str">
            <v>0000</v>
          </cell>
          <cell r="C438" t="str">
            <v>AGENCY CONFERENCES/MEETINGS - OTHER</v>
          </cell>
        </row>
        <row r="439">
          <cell r="A439" t="str">
            <v>5405</v>
          </cell>
          <cell r="B439" t="str">
            <v>1055</v>
          </cell>
          <cell r="C439" t="str">
            <v>AGENCY CONFERENCES/MEETINGS - MEALS</v>
          </cell>
        </row>
        <row r="440">
          <cell r="A440" t="str">
            <v>5408</v>
          </cell>
          <cell r="B440" t="str">
            <v>0100</v>
          </cell>
          <cell r="C440" t="str">
            <v>UNIT AND SUB-OFFICE EXPENSES AND AL</v>
          </cell>
        </row>
        <row r="441">
          <cell r="A441" t="str">
            <v>5408</v>
          </cell>
          <cell r="B441" t="str">
            <v>0200</v>
          </cell>
          <cell r="C441" t="str">
            <v>UNIT AND SUB-OFFICE EXPENSES AND AL</v>
          </cell>
        </row>
        <row r="442">
          <cell r="A442" t="str">
            <v>5408</v>
          </cell>
          <cell r="B442" t="str">
            <v>0300</v>
          </cell>
          <cell r="C442" t="str">
            <v>UNIT AND SUB-OFFICE EXPENSES AND AL</v>
          </cell>
        </row>
        <row r="443">
          <cell r="A443" t="str">
            <v>5408</v>
          </cell>
          <cell r="B443" t="str">
            <v>0400</v>
          </cell>
          <cell r="C443" t="str">
            <v>UNIT AND SUB-OFFICE EXPENSES AND AL</v>
          </cell>
        </row>
        <row r="444">
          <cell r="A444" t="str">
            <v>5409</v>
          </cell>
          <cell r="B444" t="str">
            <v>0000</v>
          </cell>
          <cell r="C444" t="str">
            <v>FIELD FORCE SALARIES - AGENCY</v>
          </cell>
        </row>
        <row r="445">
          <cell r="A445" t="str">
            <v>5411</v>
          </cell>
          <cell r="B445" t="str">
            <v>0000</v>
          </cell>
          <cell r="C445" t="str">
            <v>ASSOCIATION DUES AND ASSESSMENTS</v>
          </cell>
        </row>
        <row r="446">
          <cell r="A446" t="str">
            <v>5413</v>
          </cell>
          <cell r="B446" t="str">
            <v>1100</v>
          </cell>
          <cell r="C446" t="str">
            <v>AUDITORS FEES - DELOITTE TOUCHE REG</v>
          </cell>
        </row>
        <row r="447">
          <cell r="A447" t="str">
            <v>5413</v>
          </cell>
          <cell r="B447" t="str">
            <v>3700</v>
          </cell>
          <cell r="C447" t="str">
            <v>AUDITORS FEES - DIAZ - PHILIPPINES</v>
          </cell>
        </row>
        <row r="448">
          <cell r="A448" t="str">
            <v>5414</v>
          </cell>
          <cell r="B448" t="str">
            <v>0000</v>
          </cell>
          <cell r="C448" t="str">
            <v>AUTOMOBILES AND TRUCKS - OTHER OPER</v>
          </cell>
        </row>
        <row r="449">
          <cell r="A449" t="str">
            <v>5414</v>
          </cell>
          <cell r="B449" t="str">
            <v>0030</v>
          </cell>
          <cell r="C449" t="str">
            <v>AUTOMOBILES AND TRUCKS - INSURANCE</v>
          </cell>
        </row>
        <row r="450">
          <cell r="A450" t="str">
            <v>5414</v>
          </cell>
          <cell r="B450" t="str">
            <v>0100</v>
          </cell>
          <cell r="C450" t="str">
            <v>AUTOMOBILES AND TRUCKS - PURCHASES</v>
          </cell>
        </row>
        <row r="451">
          <cell r="A451" t="str">
            <v>5414</v>
          </cell>
          <cell r="B451" t="str">
            <v>7000</v>
          </cell>
          <cell r="C451" t="str">
            <v>AUTOMOBILES AND TRUCKS - TRANSFER T</v>
          </cell>
        </row>
        <row r="452">
          <cell r="A452" t="str">
            <v>5414</v>
          </cell>
          <cell r="B452" t="str">
            <v>8000</v>
          </cell>
          <cell r="C452" t="str">
            <v>AUTOMOBILES AND TRUCKS - SALES, TRA</v>
          </cell>
        </row>
        <row r="453">
          <cell r="A453" t="str">
            <v>5414</v>
          </cell>
          <cell r="B453" t="str">
            <v>9000</v>
          </cell>
          <cell r="C453" t="str">
            <v>AUTOMOBILES AND TRUCKS - DEPRECIATI</v>
          </cell>
        </row>
        <row r="454">
          <cell r="A454" t="str">
            <v>5415</v>
          </cell>
          <cell r="B454" t="str">
            <v>0000</v>
          </cell>
          <cell r="C454" t="str">
            <v>FIELD FORCE GUARANTEE PAYMENTS - AG</v>
          </cell>
        </row>
        <row r="455">
          <cell r="A455" t="str">
            <v>5416</v>
          </cell>
          <cell r="B455" t="str">
            <v>0000</v>
          </cell>
          <cell r="C455" t="str">
            <v>BUSINESS RECEPTION/MEETINGS - OTHER</v>
          </cell>
        </row>
        <row r="456">
          <cell r="A456" t="str">
            <v>5416</v>
          </cell>
          <cell r="B456" t="str">
            <v>1000</v>
          </cell>
          <cell r="C456" t="str">
            <v>BUSINESS RECEPTION/MEETINGS - OTHER</v>
          </cell>
        </row>
        <row r="457">
          <cell r="A457" t="str">
            <v>5417</v>
          </cell>
          <cell r="B457" t="str">
            <v>0000</v>
          </cell>
          <cell r="C457" t="str">
            <v>FIELD FORCE ALLOWANCES - AGENCY</v>
          </cell>
        </row>
        <row r="458">
          <cell r="A458" t="str">
            <v>5418</v>
          </cell>
          <cell r="B458" t="str">
            <v>0000</v>
          </cell>
          <cell r="C458" t="str">
            <v>BANK ACTIVITY CHARGES - **** NAME O</v>
          </cell>
        </row>
        <row r="459">
          <cell r="A459" t="str">
            <v>5418</v>
          </cell>
          <cell r="B459" t="str">
            <v>0001</v>
          </cell>
          <cell r="C459" t="str">
            <v>BANK ACTIVITY CHARGES - **** NAME O</v>
          </cell>
        </row>
        <row r="460">
          <cell r="A460" t="str">
            <v>5418</v>
          </cell>
          <cell r="B460" t="str">
            <v>3501</v>
          </cell>
          <cell r="C460" t="str">
            <v>BANK ACTIVITY CHARGES - ****</v>
          </cell>
        </row>
        <row r="461">
          <cell r="A461" t="str">
            <v>5418</v>
          </cell>
          <cell r="B461" t="str">
            <v>3504</v>
          </cell>
          <cell r="C461" t="str">
            <v>BANK ACTIVITY CHARGES - ****</v>
          </cell>
        </row>
        <row r="462">
          <cell r="A462" t="str">
            <v>5418</v>
          </cell>
          <cell r="B462" t="str">
            <v>3505</v>
          </cell>
          <cell r="C462" t="str">
            <v>BANK ACTIVITY CHARGES - ****</v>
          </cell>
        </row>
        <row r="463">
          <cell r="A463" t="str">
            <v>5418</v>
          </cell>
          <cell r="B463" t="str">
            <v>3507</v>
          </cell>
          <cell r="C463" t="str">
            <v>BANK ACTIVITY CHARGES - ****</v>
          </cell>
        </row>
        <row r="464">
          <cell r="A464" t="str">
            <v>5419</v>
          </cell>
          <cell r="B464" t="str">
            <v>0100</v>
          </cell>
          <cell r="C464" t="str">
            <v>FIELD FORCE BONUSES - AGENCY, ACQUI</v>
          </cell>
        </row>
        <row r="465">
          <cell r="A465" t="str">
            <v>5419</v>
          </cell>
          <cell r="B465" t="str">
            <v>0300</v>
          </cell>
          <cell r="C465" t="str">
            <v>FIELD FORCE BONUSES - AGENCY, COMBI</v>
          </cell>
        </row>
        <row r="466">
          <cell r="A466" t="str">
            <v>5420</v>
          </cell>
          <cell r="B466" t="str">
            <v>0000</v>
          </cell>
          <cell r="C466" t="str">
            <v>BOOKS, PERIODICALS AND VIDEO TAPES</v>
          </cell>
        </row>
        <row r="467">
          <cell r="A467" t="str">
            <v>5421</v>
          </cell>
          <cell r="B467" t="str">
            <v>0000</v>
          </cell>
          <cell r="C467" t="str">
            <v>MISCELLANEOUS FIELD FORCE REMUNERAT</v>
          </cell>
        </row>
        <row r="468">
          <cell r="A468" t="str">
            <v>5421</v>
          </cell>
          <cell r="B468" t="str">
            <v>0200</v>
          </cell>
          <cell r="C468" t="str">
            <v>MISCELLANEOUS FIELD FORCE REMUNERAT</v>
          </cell>
        </row>
        <row r="469">
          <cell r="A469" t="str">
            <v>5430</v>
          </cell>
          <cell r="B469" t="str">
            <v>0000</v>
          </cell>
          <cell r="C469" t="str">
            <v>EMPLOYEE WELFARE - OTHER</v>
          </cell>
        </row>
        <row r="470">
          <cell r="A470" t="str">
            <v>5430</v>
          </cell>
          <cell r="B470" t="str">
            <v>2300</v>
          </cell>
          <cell r="C470" t="str">
            <v>EMPLOYEE WELFARE - CAFETERIA, FOOD</v>
          </cell>
        </row>
        <row r="471">
          <cell r="A471" t="str">
            <v>5430</v>
          </cell>
          <cell r="B471" t="str">
            <v>4300</v>
          </cell>
          <cell r="C471" t="str">
            <v>EMPLOYEE WELFARE - CAFETERIA, FOOD</v>
          </cell>
        </row>
        <row r="472">
          <cell r="A472" t="str">
            <v>5432</v>
          </cell>
          <cell r="B472" t="str">
            <v>0200</v>
          </cell>
          <cell r="C472" t="str">
            <v>CHRGBACKS -CORP INFO SERVICES DEVEL</v>
          </cell>
        </row>
        <row r="473">
          <cell r="A473" t="str">
            <v>5432</v>
          </cell>
          <cell r="B473" t="str">
            <v>0300</v>
          </cell>
          <cell r="C473" t="str">
            <v>CHRGBACKS -CENTRAL INDIV. DEVELOPMT</v>
          </cell>
        </row>
        <row r="474">
          <cell r="A474" t="str">
            <v>5432</v>
          </cell>
          <cell r="B474" t="str">
            <v>0501</v>
          </cell>
          <cell r="C474" t="str">
            <v>ICC CHARGEBACK - CPU</v>
          </cell>
        </row>
        <row r="475">
          <cell r="A475" t="str">
            <v>5432</v>
          </cell>
          <cell r="B475" t="str">
            <v>1160</v>
          </cell>
          <cell r="C475" t="str">
            <v>ICC CHARGEBACK - STORAGE</v>
          </cell>
        </row>
        <row r="476">
          <cell r="A476" t="str">
            <v>5432</v>
          </cell>
          <cell r="B476" t="str">
            <v>1300</v>
          </cell>
          <cell r="C476" t="str">
            <v>ICC CHARGEBACK - OUTPUT</v>
          </cell>
        </row>
        <row r="477">
          <cell r="A477" t="str">
            <v>5432</v>
          </cell>
          <cell r="B477" t="str">
            <v>9898</v>
          </cell>
          <cell r="C477" t="str">
            <v>ICC CHARGEBACK - NETWORK</v>
          </cell>
        </row>
        <row r="478">
          <cell r="A478" t="str">
            <v>5432</v>
          </cell>
          <cell r="B478" t="str">
            <v>0505</v>
          </cell>
          <cell r="C478" t="str">
            <v>ICC CHARGEBACK - SLIMS</v>
          </cell>
        </row>
        <row r="479">
          <cell r="A479" t="str">
            <v>5432</v>
          </cell>
          <cell r="B479" t="str">
            <v>0506</v>
          </cell>
          <cell r="C479" t="str">
            <v>ICC CHARGEBACK - CLIENT SERVICES</v>
          </cell>
        </row>
        <row r="480">
          <cell r="A480" t="str">
            <v>5433</v>
          </cell>
          <cell r="B480" t="str">
            <v>0000</v>
          </cell>
          <cell r="C480" t="str">
            <v>FREIGHT, DUTY, EXPRESS AND COURIER</v>
          </cell>
        </row>
        <row r="481">
          <cell r="A481" t="str">
            <v>5438</v>
          </cell>
          <cell r="B481" t="str">
            <v>0000</v>
          </cell>
          <cell r="C481" t="str">
            <v>INSPECTION FEES</v>
          </cell>
        </row>
        <row r="482">
          <cell r="A482" t="str">
            <v>5439</v>
          </cell>
          <cell r="B482" t="str">
            <v>2481</v>
          </cell>
          <cell r="C482" t="str">
            <v>INSURANCE, EXCEPT ON REAL ESTATE -</v>
          </cell>
        </row>
        <row r="483">
          <cell r="A483" t="str">
            <v>5439</v>
          </cell>
          <cell r="B483" t="str">
            <v>2463</v>
          </cell>
          <cell r="C483" t="str">
            <v>INSURANCE, EXCEPT ON REAL ESTATE -</v>
          </cell>
        </row>
        <row r="484">
          <cell r="A484" t="str">
            <v>5440</v>
          </cell>
          <cell r="B484" t="str">
            <v>0000</v>
          </cell>
          <cell r="C484" t="str">
            <v>INVESTIGATION AND SETTLEMENT OF POL</v>
          </cell>
        </row>
        <row r="485">
          <cell r="A485" t="str">
            <v>5445</v>
          </cell>
          <cell r="B485" t="str">
            <v>0000</v>
          </cell>
          <cell r="C485" t="str">
            <v>LAW COSTS</v>
          </cell>
        </row>
        <row r="486">
          <cell r="A486" t="str">
            <v>5448</v>
          </cell>
          <cell r="B486" t="str">
            <v>0000</v>
          </cell>
          <cell r="C486" t="str">
            <v>MEDICAL FEES</v>
          </cell>
        </row>
        <row r="487">
          <cell r="A487" t="str">
            <v>5450</v>
          </cell>
          <cell r="B487" t="str">
            <v>0810</v>
          </cell>
          <cell r="C487" t="str">
            <v>FURNITURE AND FURNISHINGS - PURCHAS</v>
          </cell>
        </row>
        <row r="488">
          <cell r="A488" t="str">
            <v>5450</v>
          </cell>
          <cell r="B488" t="str">
            <v>7000</v>
          </cell>
          <cell r="C488" t="str">
            <v>FURNITURE AND FURNISHINGS - TRANSFE</v>
          </cell>
        </row>
        <row r="489">
          <cell r="A489" t="str">
            <v>5450</v>
          </cell>
          <cell r="B489" t="str">
            <v>9000</v>
          </cell>
          <cell r="C489" t="str">
            <v>FURNITURE AND FURNISHINGS - DEPRECI</v>
          </cell>
        </row>
        <row r="490">
          <cell r="A490" t="str">
            <v>5450</v>
          </cell>
          <cell r="B490" t="str">
            <v>9100</v>
          </cell>
          <cell r="C490" t="str">
            <v>FURNITURE AND FURNISHINGS - SALES &amp;</v>
          </cell>
        </row>
        <row r="491">
          <cell r="A491" t="str">
            <v>5451</v>
          </cell>
          <cell r="B491" t="str">
            <v>0200</v>
          </cell>
          <cell r="C491" t="str">
            <v>EQUIPMENT - COMPUTER SOFTWARE (CCA</v>
          </cell>
        </row>
        <row r="492">
          <cell r="A492" t="str">
            <v>5451</v>
          </cell>
          <cell r="B492" t="str">
            <v>0310</v>
          </cell>
          <cell r="C492" t="str">
            <v>EQUIPMENT - COMPUTER HARDWARE (CCA</v>
          </cell>
        </row>
        <row r="493">
          <cell r="A493" t="str">
            <v>5451</v>
          </cell>
          <cell r="B493" t="str">
            <v>0810</v>
          </cell>
          <cell r="C493" t="str">
            <v>EQUIPMENT - ALL OTHER (CCA CLASS 8)</v>
          </cell>
        </row>
        <row r="494">
          <cell r="A494" t="str">
            <v>5451</v>
          </cell>
          <cell r="B494" t="str">
            <v>7000</v>
          </cell>
          <cell r="C494" t="str">
            <v>EQUIPMENT - TRANSFER TO ASSET</v>
          </cell>
        </row>
        <row r="495">
          <cell r="A495" t="str">
            <v>5451</v>
          </cell>
          <cell r="B495" t="str">
            <v>7300</v>
          </cell>
          <cell r="C495" t="str">
            <v>EQUIPMENT - COMPUTER HARDWARE (CCA</v>
          </cell>
        </row>
        <row r="496">
          <cell r="A496" t="str">
            <v>5451</v>
          </cell>
          <cell r="B496" t="str">
            <v>9000</v>
          </cell>
          <cell r="C496" t="str">
            <v>EQUIPMENT - DEPRECIATION</v>
          </cell>
        </row>
        <row r="497">
          <cell r="A497" t="str">
            <v>5451</v>
          </cell>
          <cell r="B497" t="str">
            <v>9300</v>
          </cell>
          <cell r="C497" t="str">
            <v>EQUIPMENT - COMPUTER HARDWARE (CCA</v>
          </cell>
        </row>
        <row r="498">
          <cell r="A498" t="str">
            <v>5452</v>
          </cell>
          <cell r="B498" t="str">
            <v>0000</v>
          </cell>
          <cell r="C498" t="str">
            <v>RENTAL OF EQUIPMENT, FURNITURE AND</v>
          </cell>
        </row>
        <row r="499">
          <cell r="A499" t="str">
            <v>5455</v>
          </cell>
          <cell r="B499" t="str">
            <v>2121</v>
          </cell>
          <cell r="C499" t="str">
            <v>OVERRIDING COMMISSIONS TO BRANCH MA</v>
          </cell>
        </row>
        <row r="500">
          <cell r="A500" t="str">
            <v>5458</v>
          </cell>
          <cell r="B500" t="str">
            <v>0200</v>
          </cell>
          <cell r="C500" t="str">
            <v>COMPANY PENSIONS AND INSURANCE PLAN</v>
          </cell>
        </row>
        <row r="501">
          <cell r="A501" t="str">
            <v>5458</v>
          </cell>
          <cell r="B501" t="str">
            <v>0300</v>
          </cell>
          <cell r="C501" t="str">
            <v>COMPANY PENSIONS AND INSURANCE PLAN</v>
          </cell>
        </row>
        <row r="502">
          <cell r="A502" t="str">
            <v>5458</v>
          </cell>
          <cell r="B502" t="str">
            <v>0600</v>
          </cell>
          <cell r="C502" t="str">
            <v>COMPANY PENSIONS AND INSURANCE PLAN</v>
          </cell>
        </row>
        <row r="503">
          <cell r="A503" t="str">
            <v>5460</v>
          </cell>
          <cell r="B503" t="str">
            <v>0200</v>
          </cell>
          <cell r="C503" t="str">
            <v>COMPANY PENSIONS AND INSURANCE PLAN</v>
          </cell>
        </row>
        <row r="504">
          <cell r="A504" t="str">
            <v>5460</v>
          </cell>
          <cell r="B504" t="str">
            <v>0200</v>
          </cell>
          <cell r="C504" t="str">
            <v>COMPANY PENSIONS AND INSURANCE PLAN</v>
          </cell>
        </row>
        <row r="505">
          <cell r="A505" t="str">
            <v>5460</v>
          </cell>
          <cell r="B505" t="str">
            <v>0300</v>
          </cell>
          <cell r="C505" t="str">
            <v>COMPANY PENSIONS AND INSURANCE PLAN</v>
          </cell>
        </row>
        <row r="506">
          <cell r="A506" t="str">
            <v>5460</v>
          </cell>
          <cell r="B506" t="str">
            <v>1000</v>
          </cell>
          <cell r="C506" t="str">
            <v>COMPANY PENSIONS AND INSURANCE PLAN</v>
          </cell>
        </row>
        <row r="507">
          <cell r="A507" t="str">
            <v>5461</v>
          </cell>
          <cell r="B507" t="str">
            <v>0000</v>
          </cell>
          <cell r="C507" t="str">
            <v>POSTAGE</v>
          </cell>
        </row>
        <row r="508">
          <cell r="A508" t="str">
            <v>5462</v>
          </cell>
          <cell r="B508" t="str">
            <v>0000</v>
          </cell>
          <cell r="C508" t="str">
            <v>PRINTING AND STATIONERY-ALL OTHERS</v>
          </cell>
        </row>
        <row r="509">
          <cell r="A509" t="str">
            <v>5462</v>
          </cell>
          <cell r="B509" t="str">
            <v>0500</v>
          </cell>
          <cell r="C509" t="str">
            <v>PRINTING AND STATIONERY-ALL OTHERS</v>
          </cell>
        </row>
        <row r="510">
          <cell r="A510" t="str">
            <v>5466</v>
          </cell>
          <cell r="B510" t="str">
            <v>0000</v>
          </cell>
          <cell r="C510" t="str">
            <v>PROFIT AND LOSS - ALL OTHER</v>
          </cell>
        </row>
        <row r="511">
          <cell r="A511" t="str">
            <v>5467</v>
          </cell>
          <cell r="B511" t="str">
            <v>0000</v>
          </cell>
          <cell r="C511" t="str">
            <v>PUBLIC HEALTH AND WELFARE</v>
          </cell>
        </row>
        <row r="512">
          <cell r="A512" t="str">
            <v>5471</v>
          </cell>
          <cell r="B512" t="str">
            <v>0000</v>
          </cell>
          <cell r="C512" t="str">
            <v>RENTS AND OTHER OFFICE EXPENSES - A</v>
          </cell>
        </row>
        <row r="513">
          <cell r="A513" t="str">
            <v>5471</v>
          </cell>
          <cell r="B513" t="str">
            <v>0100</v>
          </cell>
          <cell r="C513" t="str">
            <v>RENTS AND OTHER OFF EXP-PD UND LEAS</v>
          </cell>
        </row>
        <row r="514">
          <cell r="A514" t="str">
            <v>5471</v>
          </cell>
          <cell r="B514" t="str">
            <v>0300</v>
          </cell>
          <cell r="C514" t="str">
            <v>RENTS AND OTHER OFF EXP-OFF MAINT</v>
          </cell>
        </row>
        <row r="515">
          <cell r="A515" t="str">
            <v>5471</v>
          </cell>
          <cell r="B515" t="str">
            <v>2000</v>
          </cell>
          <cell r="C515" t="str">
            <v>RENTS AND OTHER OFFICE EXPENSES, AL</v>
          </cell>
        </row>
        <row r="516">
          <cell r="A516" t="str">
            <v>5475</v>
          </cell>
          <cell r="B516" t="str">
            <v>0000</v>
          </cell>
          <cell r="C516" t="str">
            <v>CUSTODY OF SECURITIES, BANK CHARGES</v>
          </cell>
        </row>
        <row r="517">
          <cell r="A517" t="str">
            <v>5477</v>
          </cell>
          <cell r="B517" t="str">
            <v>0101</v>
          </cell>
          <cell r="C517" t="str">
            <v>SALARIES AND ALLOWANCES TO OFFICE S</v>
          </cell>
        </row>
        <row r="518">
          <cell r="A518" t="str">
            <v>5477</v>
          </cell>
          <cell r="B518" t="str">
            <v>0132</v>
          </cell>
          <cell r="C518" t="str">
            <v>SALARIES AND ALLOWANCES TO OFFICE S</v>
          </cell>
        </row>
        <row r="519">
          <cell r="A519" t="str">
            <v>5477</v>
          </cell>
          <cell r="B519" t="str">
            <v>0601</v>
          </cell>
          <cell r="C519" t="str">
            <v>SALARIES AND ALLOWANCES TO OFFICE S</v>
          </cell>
        </row>
        <row r="520">
          <cell r="A520" t="str">
            <v>5477</v>
          </cell>
          <cell r="B520" t="str">
            <v>0630</v>
          </cell>
          <cell r="C520" t="str">
            <v>SALARIES AND ALLOWANCES TO OFFICE S</v>
          </cell>
        </row>
        <row r="521">
          <cell r="A521" t="str">
            <v>5477</v>
          </cell>
          <cell r="B521" t="str">
            <v>1000</v>
          </cell>
          <cell r="C521" t="str">
            <v>SALARIES AND ALLOWANCES TO OFFICE S</v>
          </cell>
        </row>
        <row r="522">
          <cell r="A522" t="str">
            <v>5477</v>
          </cell>
          <cell r="B522" t="str">
            <v>1700</v>
          </cell>
          <cell r="C522" t="str">
            <v>SALARIES AND ALLOWANCES TO OFFICE S</v>
          </cell>
        </row>
        <row r="523">
          <cell r="A523" t="str">
            <v>5477</v>
          </cell>
          <cell r="B523" t="str">
            <v>1800</v>
          </cell>
          <cell r="C523" t="str">
            <v>SALARIES AND ALLOWANCES TO OFFICE S</v>
          </cell>
        </row>
        <row r="524">
          <cell r="A524" t="str">
            <v>5477</v>
          </cell>
          <cell r="B524" t="str">
            <v>2510</v>
          </cell>
          <cell r="C524" t="str">
            <v>SALARIES AND ALLOWANCES TO OFFICE S</v>
          </cell>
        </row>
        <row r="525">
          <cell r="A525" t="str">
            <v>5477</v>
          </cell>
          <cell r="B525" t="str">
            <v>3000</v>
          </cell>
          <cell r="C525" t="str">
            <v>SALARIES AND ALLOWANCES TO OFFICE S</v>
          </cell>
        </row>
        <row r="526">
          <cell r="A526" t="str">
            <v>5477</v>
          </cell>
          <cell r="B526" t="str">
            <v>7100</v>
          </cell>
          <cell r="C526" t="str">
            <v>SALARIES AND ALLOWANCES TO OFFICE S</v>
          </cell>
        </row>
        <row r="527">
          <cell r="A527" t="str">
            <v>5477</v>
          </cell>
          <cell r="B527" t="str">
            <v>7200</v>
          </cell>
          <cell r="C527" t="str">
            <v>SALARIES AND ALLOWANCES TO OFFICE S</v>
          </cell>
        </row>
        <row r="528">
          <cell r="A528" t="str">
            <v>5479</v>
          </cell>
          <cell r="B528" t="str">
            <v>0010</v>
          </cell>
          <cell r="C528" t="str">
            <v>SPECIAL FUND - NON-REPORTABLE ITEMS</v>
          </cell>
        </row>
        <row r="529">
          <cell r="A529" t="str">
            <v>5480</v>
          </cell>
          <cell r="B529" t="str">
            <v>2300</v>
          </cell>
          <cell r="C529" t="str">
            <v>SPECIAL EXPENSES - SUB COMPANIES</v>
          </cell>
        </row>
        <row r="530">
          <cell r="A530" t="str">
            <v>5482</v>
          </cell>
          <cell r="B530" t="str">
            <v>0000</v>
          </cell>
          <cell r="C530" t="str">
            <v>AUTOMOBILE EXPENSES</v>
          </cell>
        </row>
        <row r="531">
          <cell r="A531" t="str">
            <v>5483</v>
          </cell>
          <cell r="B531" t="str">
            <v>1000</v>
          </cell>
          <cell r="C531" t="str">
            <v>CO. CONT. TO QUEBEC SALES TAX</v>
          </cell>
        </row>
        <row r="532">
          <cell r="A532" t="str">
            <v>5483</v>
          </cell>
          <cell r="B532" t="str">
            <v>1002</v>
          </cell>
          <cell r="C532" t="str">
            <v>CO. CONT. TO HEALTH INSCE, STAFF</v>
          </cell>
        </row>
        <row r="533">
          <cell r="A533" t="str">
            <v>5483</v>
          </cell>
          <cell r="B533" t="str">
            <v>1040</v>
          </cell>
          <cell r="C533" t="str">
            <v>CO. CONT. TO HOME DEVELOPMENT MUTUA</v>
          </cell>
        </row>
        <row r="534">
          <cell r="A534" t="str">
            <v>5484</v>
          </cell>
          <cell r="B534" t="str">
            <v>0000</v>
          </cell>
          <cell r="C534" t="str">
            <v>MISC SERVICE AND RETAINERS, OTHER</v>
          </cell>
        </row>
        <row r="535">
          <cell r="A535" t="str">
            <v>5486</v>
          </cell>
          <cell r="B535" t="str">
            <v>0500</v>
          </cell>
          <cell r="C535" t="str">
            <v>TELEPHONE EQUIPMENT</v>
          </cell>
        </row>
        <row r="536">
          <cell r="A536" t="str">
            <v>5486</v>
          </cell>
          <cell r="B536" t="str">
            <v>0900</v>
          </cell>
          <cell r="C536" t="str">
            <v>TELEPHONE EQUIPMENT</v>
          </cell>
        </row>
        <row r="537">
          <cell r="A537" t="str">
            <v>5486</v>
          </cell>
          <cell r="B537" t="str">
            <v>1000</v>
          </cell>
          <cell r="C537" t="str">
            <v>TELEPHONE, TELEX, ETC EQUIPMENT AND</v>
          </cell>
        </row>
        <row r="538">
          <cell r="A538" t="str">
            <v>5486</v>
          </cell>
          <cell r="B538" t="str">
            <v>2000</v>
          </cell>
          <cell r="C538" t="str">
            <v>TELEPHONE, TELEX, ETC EQUIPMENT AND</v>
          </cell>
        </row>
        <row r="539">
          <cell r="A539" t="str">
            <v>5486</v>
          </cell>
          <cell r="B539" t="str">
            <v>3009</v>
          </cell>
          <cell r="C539" t="str">
            <v>TELEPHONE, TELEX, ETC EQUIPMENT AND</v>
          </cell>
        </row>
        <row r="540">
          <cell r="A540" t="str">
            <v>5489</v>
          </cell>
          <cell r="B540" t="str">
            <v>1000</v>
          </cell>
          <cell r="C540" t="str">
            <v>TRAVELLING - STAFF, TRAVEL EXPENSES</v>
          </cell>
        </row>
        <row r="541">
          <cell r="A541" t="str">
            <v>5489</v>
          </cell>
          <cell r="B541" t="str">
            <v>1010</v>
          </cell>
          <cell r="C541" t="str">
            <v>TRAVELLING - STAFF, TRAVEL EXPENSES</v>
          </cell>
        </row>
        <row r="542">
          <cell r="A542" t="str">
            <v>5489</v>
          </cell>
          <cell r="B542" t="str">
            <v>1050</v>
          </cell>
          <cell r="C542" t="str">
            <v>TRAVELLING - STAFF, ENTERTAINMENT</v>
          </cell>
        </row>
        <row r="543">
          <cell r="A543" t="str">
            <v>5492</v>
          </cell>
          <cell r="B543" t="str">
            <v>0000</v>
          </cell>
          <cell r="C543" t="str">
            <v>STAFF TRANSFER - OTHER</v>
          </cell>
        </row>
        <row r="544">
          <cell r="A544" t="str">
            <v>5493</v>
          </cell>
          <cell r="B544" t="str">
            <v>0000</v>
          </cell>
          <cell r="C544" t="str">
            <v>TRAINING OF STAFF - OTHER</v>
          </cell>
        </row>
        <row r="545">
          <cell r="A545" t="str">
            <v>5493</v>
          </cell>
          <cell r="B545" t="str">
            <v>0100</v>
          </cell>
          <cell r="C545" t="str">
            <v>TRAINING OF STAFF - OTHER</v>
          </cell>
        </row>
        <row r="546">
          <cell r="A546" t="str">
            <v>5497</v>
          </cell>
          <cell r="B546" t="str">
            <v>0000</v>
          </cell>
          <cell r="C546" t="str">
            <v>MAINTENANCE</v>
          </cell>
        </row>
        <row r="547">
          <cell r="A547" t="str">
            <v>5499</v>
          </cell>
          <cell r="B547" t="str">
            <v>0000</v>
          </cell>
          <cell r="C547" t="str">
            <v>ALL OTHER ITEMS OF EXPENDITURES - O</v>
          </cell>
        </row>
        <row r="548">
          <cell r="A548" t="str">
            <v>5499</v>
          </cell>
          <cell r="B548" t="str">
            <v>0200</v>
          </cell>
          <cell r="C548" t="str">
            <v>OTHER EXP. - OVERAGES &amp; SHORTAGES</v>
          </cell>
        </row>
        <row r="549">
          <cell r="A549" t="str">
            <v>5499</v>
          </cell>
          <cell r="B549" t="str">
            <v>3000</v>
          </cell>
          <cell r="C549" t="str">
            <v>ALL OTHER ITEMS OF EXPENDITURES - C</v>
          </cell>
        </row>
        <row r="550">
          <cell r="A550" t="str">
            <v>5499</v>
          </cell>
          <cell r="B550" t="str">
            <v>9900</v>
          </cell>
          <cell r="C550" t="str">
            <v>ALL OTHER ITEMS OF EXPENDITURES - T</v>
          </cell>
        </row>
        <row r="551">
          <cell r="A551" t="str">
            <v>5977</v>
          </cell>
          <cell r="B551" t="str">
            <v>0000</v>
          </cell>
          <cell r="C551" t="str">
            <v>NET UNREALIZED GAINS/LOSSES ON INC</v>
          </cell>
        </row>
        <row r="552">
          <cell r="A552" t="str">
            <v>6201</v>
          </cell>
          <cell r="B552" t="str">
            <v>0500</v>
          </cell>
          <cell r="C552" t="str">
            <v>ORDINARY INSURANCE PROCESS CONTROL,</v>
          </cell>
        </row>
        <row r="553">
          <cell r="A553" t="str">
            <v>6204</v>
          </cell>
          <cell r="B553" t="str">
            <v>0300</v>
          </cell>
          <cell r="C553" t="str">
            <v>GROUP PROCESS CONTROL, MANUAL CHEQU</v>
          </cell>
        </row>
        <row r="554">
          <cell r="A554" t="str">
            <v>6204</v>
          </cell>
          <cell r="B554" t="str">
            <v>0600</v>
          </cell>
          <cell r="C554" t="str">
            <v>GROUP PROCESS CONTROL, MANUAL CHEQU</v>
          </cell>
        </row>
        <row r="555">
          <cell r="A555" t="str">
            <v>6207</v>
          </cell>
          <cell r="B555" t="str">
            <v>0000</v>
          </cell>
          <cell r="C555" t="str">
            <v>INVESTMENT PROCESS CONTROL</v>
          </cell>
        </row>
        <row r="556">
          <cell r="A556" t="str">
            <v>6212</v>
          </cell>
          <cell r="B556" t="str">
            <v>0000</v>
          </cell>
          <cell r="C556" t="str">
            <v>G.A.S. PROCESS CONTROL</v>
          </cell>
        </row>
        <row r="557">
          <cell r="A557" t="str">
            <v>6226</v>
          </cell>
          <cell r="B557" t="str">
            <v>0000</v>
          </cell>
          <cell r="C557" t="str">
            <v>AGENCY PROCESS CONTROL - GENERATED</v>
          </cell>
        </row>
        <row r="558">
          <cell r="A558" t="str">
            <v>6301</v>
          </cell>
          <cell r="B558" t="str">
            <v>0000</v>
          </cell>
          <cell r="C558" t="str">
            <v>ORDINARY INSURANCE - A.M.P. CONTROL</v>
          </cell>
        </row>
        <row r="559">
          <cell r="A559" t="str">
            <v>6305</v>
          </cell>
          <cell r="B559" t="str">
            <v>0000</v>
          </cell>
          <cell r="C559" t="str">
            <v>BRANCH OFFICE PAYROLL</v>
          </cell>
        </row>
        <row r="560">
          <cell r="A560" t="str">
            <v>6309</v>
          </cell>
          <cell r="B560" t="str">
            <v>0000</v>
          </cell>
          <cell r="C560" t="str">
            <v>ORDINARY STAFF ASSURANCE TRANSFER C</v>
          </cell>
        </row>
        <row r="561">
          <cell r="A561" t="str">
            <v>6332</v>
          </cell>
          <cell r="B561" t="str">
            <v>0000</v>
          </cell>
          <cell r="C561" t="str">
            <v>AGENCY RECEIPTS AND PAYMENTS BY BRA</v>
          </cell>
        </row>
        <row r="562">
          <cell r="A562" t="str">
            <v>6333</v>
          </cell>
          <cell r="B562" t="str">
            <v>0000</v>
          </cell>
          <cell r="C562" t="str">
            <v>AGENCY ORDINARY INSURANCE DEDUCTION</v>
          </cell>
        </row>
        <row r="563">
          <cell r="A563" t="str">
            <v>6336</v>
          </cell>
          <cell r="B563" t="str">
            <v>0000</v>
          </cell>
          <cell r="C563" t="str">
            <v>TRANSFERS BETWEEN CSA, GSA</v>
          </cell>
        </row>
        <row r="564">
          <cell r="A564" t="str">
            <v>6393</v>
          </cell>
          <cell r="B564" t="str">
            <v>0000</v>
          </cell>
          <cell r="C564" t="str">
            <v>PHILIPPINE TRANSFER CONTROL</v>
          </cell>
        </row>
        <row r="565">
          <cell r="A565" t="str">
            <v>6403</v>
          </cell>
          <cell r="B565" t="str">
            <v>0000</v>
          </cell>
          <cell r="C565" t="str">
            <v>AGENCY OR STAFF DEFICIENCIES</v>
          </cell>
        </row>
        <row r="566">
          <cell r="A566" t="str">
            <v>6420</v>
          </cell>
          <cell r="B566" t="str">
            <v>0000</v>
          </cell>
          <cell r="C566" t="str">
            <v>TRANSFER TO/FROM P.A.D.</v>
          </cell>
        </row>
        <row r="567">
          <cell r="A567" t="str">
            <v>6434</v>
          </cell>
          <cell r="B567" t="str">
            <v>0000</v>
          </cell>
          <cell r="C567" t="str">
            <v>C.S.A. FOREIGN BRANCH CONTROL</v>
          </cell>
        </row>
        <row r="568">
          <cell r="A568" t="str">
            <v>6444</v>
          </cell>
          <cell r="B568" t="str">
            <v>0300</v>
          </cell>
          <cell r="C568" t="str">
            <v>TRANSFERS BETWEEN BANKING C.D.B.'S,</v>
          </cell>
        </row>
        <row r="569">
          <cell r="A569" t="str">
            <v>6490</v>
          </cell>
          <cell r="B569" t="str">
            <v>0100</v>
          </cell>
          <cell r="C569" t="str">
            <v>G.A.S. TRANSFER ACCOUNT, FROM CANAD</v>
          </cell>
        </row>
        <row r="570">
          <cell r="A570" t="str">
            <v>6499</v>
          </cell>
          <cell r="B570" t="str">
            <v>0100</v>
          </cell>
          <cell r="C570" t="str">
            <v>TRANSFERS BETWEEN INVESTMENT AND CA</v>
          </cell>
        </row>
        <row r="571">
          <cell r="A571" t="str">
            <v>6888</v>
          </cell>
          <cell r="B571" t="str">
            <v>4212</v>
          </cell>
          <cell r="C571" t="str">
            <v>NOTIONAL BANK ACCOUNT PROCESS CONTR</v>
          </cell>
        </row>
        <row r="572">
          <cell r="A572" t="str">
            <v>6900</v>
          </cell>
          <cell r="B572" t="str">
            <v>8000</v>
          </cell>
          <cell r="C572" t="str">
            <v>G.A.S. FILE(FC) INVALID ITEM OFFSET</v>
          </cell>
        </row>
        <row r="573">
          <cell r="A573" t="str">
            <v>6900</v>
          </cell>
          <cell r="B573" t="str">
            <v>9999</v>
          </cell>
          <cell r="C573" t="str">
            <v>SYSTEMS OUT OF BALANCE - FC</v>
          </cell>
        </row>
        <row r="574">
          <cell r="A574" t="str">
            <v>6997</v>
          </cell>
          <cell r="B574" t="str">
            <v>4201</v>
          </cell>
          <cell r="C574" t="str">
            <v>FRONTEND-BAL APPL DR/CR JES-STAT</v>
          </cell>
        </row>
        <row r="575">
          <cell r="A575" t="str">
            <v>6997</v>
          </cell>
          <cell r="B575" t="str">
            <v>4211</v>
          </cell>
          <cell r="C575" t="str">
            <v>FRONTEND-BAL APPL DR/CR JES-STAT</v>
          </cell>
        </row>
        <row r="576">
          <cell r="A576" t="str">
            <v>6997</v>
          </cell>
          <cell r="B576" t="str">
            <v>4212</v>
          </cell>
          <cell r="C576" t="str">
            <v>FRONTEND-BAL APPL DR/CR JES-STAT</v>
          </cell>
        </row>
        <row r="577">
          <cell r="A577" t="str">
            <v>6997</v>
          </cell>
          <cell r="B577" t="str">
            <v>4272</v>
          </cell>
          <cell r="C577" t="str">
            <v>FRONTEND-BAL APPL DR/CR JES-STAT</v>
          </cell>
        </row>
        <row r="578">
          <cell r="A578" t="str">
            <v>6999</v>
          </cell>
          <cell r="B578" t="str">
            <v>0000</v>
          </cell>
          <cell r="C578" t="str">
            <v>FRONTEND SUS RECYC-DIRECT FEED-STAT</v>
          </cell>
        </row>
        <row r="579">
          <cell r="A579" t="str">
            <v>6999</v>
          </cell>
          <cell r="B579" t="str">
            <v>4206</v>
          </cell>
          <cell r="C579" t="str">
            <v>FRONTEND SUS RECYC-DIRECT FEED-STAT</v>
          </cell>
        </row>
        <row r="580">
          <cell r="A580" t="str">
            <v>6999</v>
          </cell>
          <cell r="B580" t="str">
            <v>4211</v>
          </cell>
          <cell r="C580" t="str">
            <v>FRONTEND SUS RECYC-DIRECT FEED-STAT</v>
          </cell>
        </row>
        <row r="581">
          <cell r="A581" t="str">
            <v>6999</v>
          </cell>
          <cell r="B581" t="str">
            <v>4212</v>
          </cell>
          <cell r="C581" t="str">
            <v>FRONTEND SUS RECYC-DIRECT FEED-STAT</v>
          </cell>
        </row>
        <row r="582">
          <cell r="A582" t="str">
            <v>6999</v>
          </cell>
          <cell r="B582" t="str">
            <v>4272</v>
          </cell>
          <cell r="C582" t="str">
            <v>FRONTEND SUS RECYC-DIRECT FEED-STAT</v>
          </cell>
        </row>
        <row r="583">
          <cell r="A583" t="str">
            <v>6999</v>
          </cell>
          <cell r="B583" t="str">
            <v>4290</v>
          </cell>
          <cell r="C583" t="str">
            <v>FRONTEND SUS RECYC-DIRECT FEED-STAT</v>
          </cell>
        </row>
        <row r="584">
          <cell r="A584" t="str">
            <v>6999</v>
          </cell>
          <cell r="B584" t="str">
            <v>4291</v>
          </cell>
          <cell r="C584" t="str">
            <v>FRONTEND SUS RECYC-DIRECT FEED-STAT</v>
          </cell>
        </row>
        <row r="585">
          <cell r="A585" t="str">
            <v>7000</v>
          </cell>
          <cell r="B585" t="str">
            <v>0000</v>
          </cell>
          <cell r="C585" t="str">
            <v>NOTIONAL STATUTORY ACCOUNTS OFFSET</v>
          </cell>
        </row>
        <row r="586">
          <cell r="A586" t="str">
            <v>7010</v>
          </cell>
          <cell r="B586" t="str">
            <v>0000</v>
          </cell>
          <cell r="C586" t="str">
            <v>NOTIONAL BANK ACCOUNT - O/B ACCT</v>
          </cell>
        </row>
        <row r="587">
          <cell r="A587" t="str">
            <v>7010</v>
          </cell>
          <cell r="B587" t="str">
            <v>0400</v>
          </cell>
          <cell r="C587" t="str">
            <v>NOTIONAL BANK ACCOUNT - NET PURCHAS</v>
          </cell>
        </row>
        <row r="588">
          <cell r="A588" t="str">
            <v>7010</v>
          </cell>
          <cell r="B588" t="str">
            <v>1600</v>
          </cell>
          <cell r="C588" t="str">
            <v>NOTIONAL BANK ACCOUNT - NET MVT BAN</v>
          </cell>
        </row>
        <row r="589">
          <cell r="A589" t="str">
            <v>7010</v>
          </cell>
          <cell r="B589" t="str">
            <v>1800</v>
          </cell>
          <cell r="C589" t="str">
            <v>NOTIONAL BANK ACCOUNT - NET MVT INV</v>
          </cell>
        </row>
        <row r="590">
          <cell r="A590" t="str">
            <v>7010</v>
          </cell>
          <cell r="B590" t="str">
            <v>4201</v>
          </cell>
          <cell r="C590" t="str">
            <v>NOTIONAL BANK ACC'T - FRONT END</v>
          </cell>
        </row>
        <row r="591">
          <cell r="A591" t="str">
            <v>7010</v>
          </cell>
          <cell r="B591" t="str">
            <v>4206</v>
          </cell>
          <cell r="C591" t="str">
            <v>NOTIONAL BANK ACC'T - FRONT END</v>
          </cell>
        </row>
        <row r="592">
          <cell r="A592" t="str">
            <v>7010</v>
          </cell>
          <cell r="B592" t="str">
            <v>4211</v>
          </cell>
          <cell r="C592" t="str">
            <v>NOTIONAL BANK ACC'T - FRONT END</v>
          </cell>
        </row>
        <row r="593">
          <cell r="A593" t="str">
            <v>7010</v>
          </cell>
          <cell r="B593" t="str">
            <v>4212</v>
          </cell>
          <cell r="C593" t="str">
            <v>NOTIONAL BANK ACC'T - FRONT END</v>
          </cell>
        </row>
        <row r="594">
          <cell r="A594" t="str">
            <v>7010</v>
          </cell>
          <cell r="B594" t="str">
            <v>4219</v>
          </cell>
          <cell r="C594" t="str">
            <v>NOTIONAL BANK ACC'T - FRONT END</v>
          </cell>
        </row>
        <row r="595">
          <cell r="A595" t="str">
            <v>7010</v>
          </cell>
          <cell r="B595" t="str">
            <v>4272</v>
          </cell>
          <cell r="C595" t="str">
            <v>NOTIONAL BANK ACC'T - FRONT END</v>
          </cell>
        </row>
        <row r="596">
          <cell r="A596" t="str">
            <v>7010</v>
          </cell>
          <cell r="B596" t="str">
            <v>4290</v>
          </cell>
          <cell r="C596" t="str">
            <v>NOTIONAL BANK ACCOUNT - FRONT END</v>
          </cell>
        </row>
        <row r="597">
          <cell r="A597" t="str">
            <v>7010</v>
          </cell>
          <cell r="B597" t="str">
            <v>4291</v>
          </cell>
          <cell r="C597" t="str">
            <v>NOTIONAL BANK ACC'T - FRONT END</v>
          </cell>
        </row>
        <row r="598">
          <cell r="A598" t="str">
            <v>7010</v>
          </cell>
          <cell r="B598" t="str">
            <v>5204</v>
          </cell>
          <cell r="C598" t="str">
            <v>NOT'L CASH (CDB GEN'D)-GRP INS.</v>
          </cell>
        </row>
        <row r="599">
          <cell r="A599" t="str">
            <v>7010</v>
          </cell>
          <cell r="B599" t="str">
            <v>5206</v>
          </cell>
          <cell r="C599" t="str">
            <v>NOT'L CASH (CDB GEN'D)-REINS.</v>
          </cell>
        </row>
        <row r="600">
          <cell r="A600" t="str">
            <v>7010</v>
          </cell>
          <cell r="B600" t="str">
            <v>5211</v>
          </cell>
          <cell r="C600" t="str">
            <v>NOT'L CASH (CDB GEN'D)-NAT'L GAS</v>
          </cell>
        </row>
        <row r="601">
          <cell r="A601" t="str">
            <v>7010</v>
          </cell>
          <cell r="B601" t="str">
            <v>5212</v>
          </cell>
          <cell r="C601" t="str">
            <v>NOT'L CASH (CDB GEN'D)-NAT'L GAS</v>
          </cell>
        </row>
        <row r="602">
          <cell r="A602" t="str">
            <v>7020</v>
          </cell>
          <cell r="B602" t="str">
            <v>0000</v>
          </cell>
          <cell r="C602" t="str">
            <v>SHORT TERM BONDS - INTERNATIONAL, O</v>
          </cell>
        </row>
        <row r="603">
          <cell r="A603" t="str">
            <v>7020</v>
          </cell>
          <cell r="B603" t="str">
            <v>0300</v>
          </cell>
          <cell r="C603" t="str">
            <v>SHORT TERM BONDS - INTERNATIONAL, U</v>
          </cell>
        </row>
        <row r="604">
          <cell r="A604" t="str">
            <v>7020</v>
          </cell>
          <cell r="B604" t="str">
            <v>0400</v>
          </cell>
          <cell r="C604" t="str">
            <v>SHORT TERM BONDS - INTERNATIONAL, U</v>
          </cell>
        </row>
        <row r="605">
          <cell r="A605" t="str">
            <v>7020</v>
          </cell>
          <cell r="B605" t="str">
            <v>0500</v>
          </cell>
          <cell r="C605" t="str">
            <v>SHORT TERM BONDS - INTERNATIONAL, D</v>
          </cell>
        </row>
        <row r="606">
          <cell r="A606" t="str">
            <v>7020</v>
          </cell>
          <cell r="B606" t="str">
            <v>0600</v>
          </cell>
          <cell r="C606" t="str">
            <v>SHORT TERM BONDS - INTERNATIONAL, A</v>
          </cell>
        </row>
        <row r="607">
          <cell r="A607" t="str">
            <v>7030</v>
          </cell>
          <cell r="B607" t="str">
            <v>0000</v>
          </cell>
          <cell r="C607" t="str">
            <v>NOTIONAL CASH ADJUSTMENT</v>
          </cell>
        </row>
        <row r="608">
          <cell r="A608" t="str">
            <v>7040</v>
          </cell>
          <cell r="B608" t="str">
            <v>0000</v>
          </cell>
          <cell r="C608" t="str">
            <v>NOTIONAL CASH ADJUSTMENT</v>
          </cell>
        </row>
        <row r="609">
          <cell r="A609" t="str">
            <v>7300</v>
          </cell>
          <cell r="B609" t="str">
            <v>0000</v>
          </cell>
          <cell r="C609" t="str">
            <v>OPENING NOTIONAL FUNDS</v>
          </cell>
        </row>
        <row r="610">
          <cell r="A610" t="str">
            <v>7300</v>
          </cell>
          <cell r="B610" t="str">
            <v>3000</v>
          </cell>
          <cell r="C610" t="str">
            <v>SURPLUS ADJUSTMENT</v>
          </cell>
        </row>
        <row r="611">
          <cell r="A611" t="str">
            <v>7305</v>
          </cell>
          <cell r="B611" t="str">
            <v>7020</v>
          </cell>
          <cell r="C611" t="str">
            <v>DIVIDEND AND INTEREST - SHORT TERM</v>
          </cell>
        </row>
        <row r="612">
          <cell r="A612" t="str">
            <v>7307</v>
          </cell>
          <cell r="B612" t="str">
            <v>7020</v>
          </cell>
          <cell r="C612" t="str">
            <v>AMORTIZATION OF PREMIUMS AND ACCRUA</v>
          </cell>
        </row>
        <row r="613">
          <cell r="A613" t="str">
            <v>7310</v>
          </cell>
          <cell r="B613" t="str">
            <v>7020</v>
          </cell>
          <cell r="C613" t="str">
            <v>UNIT REALIZED GAIN/LOSSES - UNIT TR</v>
          </cell>
        </row>
        <row r="614">
          <cell r="A614" t="str">
            <v>7346</v>
          </cell>
          <cell r="B614" t="str">
            <v>0000</v>
          </cell>
          <cell r="C614" t="str">
            <v>GENERAL EXPENSES</v>
          </cell>
        </row>
        <row r="615">
          <cell r="A615" t="str">
            <v>7377</v>
          </cell>
          <cell r="B615" t="str">
            <v>0000</v>
          </cell>
          <cell r="C615" t="str">
            <v>GENERAL EXPENSES</v>
          </cell>
        </row>
        <row r="616">
          <cell r="A616" t="str">
            <v>7399</v>
          </cell>
          <cell r="B616" t="str">
            <v>7020</v>
          </cell>
          <cell r="C616" t="str">
            <v>ADJ. NOT'L TRANS.-STIF POOLED FUND</v>
          </cell>
        </row>
        <row r="617">
          <cell r="A617" t="str">
            <v>7495</v>
          </cell>
          <cell r="B617" t="str">
            <v>0000</v>
          </cell>
          <cell r="C617" t="str">
            <v>NOTIONAL CONTROL ACCOUNT</v>
          </cell>
        </row>
      </sheetData>
      <sheetData sheetId="2" refreshError="1">
        <row r="6">
          <cell r="A6" t="str">
            <v>ACCT</v>
          </cell>
        </row>
        <row r="9">
          <cell r="A9" t="str">
            <v>0130</v>
          </cell>
          <cell r="B9" t="str">
            <v>BONDS, L/T, GOVT. FED., O/B ACCT</v>
          </cell>
          <cell r="C9">
            <v>4530304904</v>
          </cell>
          <cell r="D9">
            <v>1</v>
          </cell>
          <cell r="E9">
            <v>4530304904</v>
          </cell>
          <cell r="G9">
            <v>4530304904</v>
          </cell>
          <cell r="I9" t="str">
            <v>Bonds (Sch A)</v>
          </cell>
        </row>
        <row r="10">
          <cell r="A10" t="str">
            <v>0102</v>
          </cell>
          <cell r="B10" t="str">
            <v>BONDS, S/T, GOVT. FED., O/B ACCT</v>
          </cell>
          <cell r="C10">
            <v>3199333482</v>
          </cell>
          <cell r="D10">
            <v>1.1000000000000001</v>
          </cell>
          <cell r="E10">
            <v>3199333482</v>
          </cell>
          <cell r="G10">
            <v>3199333482</v>
          </cell>
          <cell r="I10" t="str">
            <v>Investments in treasury bills (Sch J)</v>
          </cell>
        </row>
        <row r="11">
          <cell r="A11" t="str">
            <v>0270</v>
          </cell>
          <cell r="B11" t="str">
            <v>PFD STOCKS, PUBLIC UTIL, O/B ACCT</v>
          </cell>
          <cell r="C11">
            <v>475308</v>
          </cell>
          <cell r="D11">
            <v>2</v>
          </cell>
          <cell r="E11">
            <v>0</v>
          </cell>
          <cell r="G11" t="str">
            <v xml:space="preserve"> </v>
          </cell>
          <cell r="I11" t="str">
            <v xml:space="preserve"> </v>
          </cell>
        </row>
        <row r="12">
          <cell r="A12" t="str">
            <v>0370</v>
          </cell>
          <cell r="B12" t="str">
            <v>COM STOCKS, PUBLIC UTIL, O/B ACCT</v>
          </cell>
          <cell r="C12">
            <v>49562039</v>
          </cell>
          <cell r="D12">
            <v>2</v>
          </cell>
          <cell r="E12">
            <v>0</v>
          </cell>
          <cell r="G12" t="str">
            <v xml:space="preserve"> </v>
          </cell>
          <cell r="I12" t="str">
            <v xml:space="preserve"> </v>
          </cell>
        </row>
        <row r="13">
          <cell r="A13" t="str">
            <v>0380</v>
          </cell>
          <cell r="B13" t="str">
            <v>COM STOCKS, IND'L, O/B ACCT</v>
          </cell>
          <cell r="C13">
            <v>13326942</v>
          </cell>
          <cell r="D13">
            <v>2</v>
          </cell>
          <cell r="E13">
            <v>0</v>
          </cell>
          <cell r="G13" t="str">
            <v xml:space="preserve"> </v>
          </cell>
          <cell r="I13" t="str">
            <v xml:space="preserve"> </v>
          </cell>
        </row>
        <row r="14">
          <cell r="A14" t="str">
            <v>0390</v>
          </cell>
          <cell r="B14" t="str">
            <v>COM STOCKS, MISC., O/B ACCT</v>
          </cell>
          <cell r="C14">
            <v>634786038</v>
          </cell>
          <cell r="D14">
            <v>2</v>
          </cell>
          <cell r="E14">
            <v>0</v>
          </cell>
          <cell r="G14" t="str">
            <v xml:space="preserve"> </v>
          </cell>
          <cell r="I14" t="str">
            <v xml:space="preserve"> </v>
          </cell>
        </row>
        <row r="15">
          <cell r="A15" t="str">
            <v>1910</v>
          </cell>
          <cell r="B15" t="str">
            <v>SHARES IN REINSURANCE CO (PHILIPPIN</v>
          </cell>
          <cell r="C15">
            <v>0</v>
          </cell>
          <cell r="D15">
            <v>2</v>
          </cell>
          <cell r="E15">
            <v>698150327</v>
          </cell>
          <cell r="G15">
            <v>698150327</v>
          </cell>
          <cell r="I15" t="str">
            <v>Stocks (Sch B)</v>
          </cell>
        </row>
        <row r="16">
          <cell r="A16" t="str">
            <v>0801</v>
          </cell>
          <cell r="B16" t="str">
            <v>POLICY ADVANCES, O/B ACCT</v>
          </cell>
          <cell r="C16">
            <v>1063982691</v>
          </cell>
          <cell r="D16">
            <v>6</v>
          </cell>
          <cell r="E16">
            <v>1063982691</v>
          </cell>
          <cell r="G16">
            <v>1063982691</v>
          </cell>
          <cell r="I16" t="str">
            <v>Policy loans (Sch F)</v>
          </cell>
        </row>
        <row r="17">
          <cell r="A17" t="str">
            <v>0137</v>
          </cell>
          <cell r="B17" t="str">
            <v>BONDS, L/T, PUBLIC UTIL, O/B ACCT</v>
          </cell>
          <cell r="C17">
            <v>239175461</v>
          </cell>
          <cell r="D17">
            <v>8</v>
          </cell>
          <cell r="E17">
            <v>0</v>
          </cell>
          <cell r="G17" t="str">
            <v xml:space="preserve"> </v>
          </cell>
          <cell r="I17" t="str">
            <v xml:space="preserve"> </v>
          </cell>
        </row>
        <row r="18">
          <cell r="A18" t="str">
            <v>0138</v>
          </cell>
          <cell r="B18" t="str">
            <v>BONDS, L/T, IND'L, O/B ACCT</v>
          </cell>
          <cell r="C18">
            <v>851142865</v>
          </cell>
          <cell r="D18">
            <v>8</v>
          </cell>
          <cell r="E18">
            <v>0</v>
          </cell>
          <cell r="G18" t="str">
            <v xml:space="preserve"> </v>
          </cell>
          <cell r="I18" t="str">
            <v xml:space="preserve"> </v>
          </cell>
        </row>
        <row r="19">
          <cell r="A19" t="str">
            <v>0139</v>
          </cell>
          <cell r="B19" t="str">
            <v>BONDS, L/T, MISC., O/B ACCT</v>
          </cell>
          <cell r="C19">
            <v>711065365</v>
          </cell>
          <cell r="D19">
            <v>8</v>
          </cell>
          <cell r="E19">
            <v>1801383691</v>
          </cell>
          <cell r="G19">
            <v>1801383691</v>
          </cell>
          <cell r="I19" t="str">
            <v>Guaranteed loans (Sch H)</v>
          </cell>
        </row>
        <row r="20">
          <cell r="A20" t="str">
            <v>1800</v>
          </cell>
          <cell r="B20" t="str">
            <v>SECURITY FUND, PHILIPPINES</v>
          </cell>
          <cell r="C20">
            <v>237096</v>
          </cell>
          <cell r="D20">
            <v>11</v>
          </cell>
          <cell r="E20">
            <v>237096</v>
          </cell>
          <cell r="G20">
            <v>237096</v>
          </cell>
          <cell r="I20" t="str">
            <v>Security fund</v>
          </cell>
        </row>
        <row r="21">
          <cell r="A21" t="str">
            <v>1911</v>
          </cell>
          <cell r="B21" t="str">
            <v>SHARES IN MANILA POLO CLUB (PHILIPP</v>
          </cell>
          <cell r="C21">
            <v>0</v>
          </cell>
          <cell r="D21">
            <v>12</v>
          </cell>
          <cell r="E21">
            <v>0</v>
          </cell>
          <cell r="G21" t="str">
            <v xml:space="preserve"> </v>
          </cell>
          <cell r="I21" t="str">
            <v xml:space="preserve"> </v>
          </cell>
        </row>
        <row r="22">
          <cell r="A22" t="str">
            <v>1912</v>
          </cell>
          <cell r="B22" t="str">
            <v>SHARES IN MANILA GOLF AND COUNTRY C</v>
          </cell>
          <cell r="C22">
            <v>0</v>
          </cell>
          <cell r="D22">
            <v>12</v>
          </cell>
          <cell r="E22">
            <v>0</v>
          </cell>
          <cell r="G22">
            <v>0</v>
          </cell>
          <cell r="I22" t="str">
            <v xml:space="preserve"> </v>
          </cell>
        </row>
        <row r="23">
          <cell r="A23" t="str">
            <v>1010</v>
          </cell>
          <cell r="B23" t="str">
            <v>CASH, BANKING DEPT, ***, WITH *** B</v>
          </cell>
          <cell r="C23">
            <v>-8663096</v>
          </cell>
          <cell r="D23">
            <v>13</v>
          </cell>
          <cell r="E23">
            <v>0</v>
          </cell>
          <cell r="G23" t="str">
            <v xml:space="preserve"> </v>
          </cell>
          <cell r="I23" t="str">
            <v xml:space="preserve"> </v>
          </cell>
        </row>
        <row r="24">
          <cell r="A24" t="str">
            <v>1015</v>
          </cell>
          <cell r="B24" t="str">
            <v>PETTY CASH , ***, WITH *** BEING TH</v>
          </cell>
          <cell r="C24">
            <v>365732</v>
          </cell>
          <cell r="D24">
            <v>13</v>
          </cell>
          <cell r="E24">
            <v>0</v>
          </cell>
          <cell r="G24" t="str">
            <v xml:space="preserve"> </v>
          </cell>
          <cell r="I24" t="str">
            <v xml:space="preserve"> </v>
          </cell>
        </row>
        <row r="25">
          <cell r="A25" t="str">
            <v>1020</v>
          </cell>
          <cell r="B25" t="str">
            <v>CASH, INVESTMENT DEPT, ****</v>
          </cell>
          <cell r="C25">
            <v>308412384</v>
          </cell>
          <cell r="D25">
            <v>13</v>
          </cell>
          <cell r="E25">
            <v>0</v>
          </cell>
          <cell r="G25" t="str">
            <v xml:space="preserve"> </v>
          </cell>
          <cell r="I25" t="str">
            <v xml:space="preserve"> </v>
          </cell>
        </row>
        <row r="26">
          <cell r="A26" t="str">
            <v>1030</v>
          </cell>
          <cell r="B26" t="str">
            <v>CASH, C.S.A., ***, WITH *** BEING T</v>
          </cell>
          <cell r="C26">
            <v>23013039</v>
          </cell>
          <cell r="D26">
            <v>13</v>
          </cell>
          <cell r="E26">
            <v>0</v>
          </cell>
          <cell r="G26" t="str">
            <v xml:space="preserve"> </v>
          </cell>
          <cell r="I26" t="str">
            <v xml:space="preserve"> </v>
          </cell>
        </row>
        <row r="27">
          <cell r="A27" t="str">
            <v>1035</v>
          </cell>
          <cell r="B27" t="str">
            <v>CASH ON HAND IN BRANCHES</v>
          </cell>
          <cell r="C27">
            <v>54000</v>
          </cell>
          <cell r="D27">
            <v>13</v>
          </cell>
          <cell r="E27">
            <v>323182059</v>
          </cell>
          <cell r="G27">
            <v>323182059</v>
          </cell>
          <cell r="I27" t="str">
            <v>Cash on hand &amp; in banks (Sch L)</v>
          </cell>
        </row>
        <row r="28">
          <cell r="A28" t="str">
            <v>1301</v>
          </cell>
          <cell r="B28" t="str">
            <v>O/S FIRST YEAR PREM., INSURANCE DIR</v>
          </cell>
          <cell r="C28">
            <v>16269730</v>
          </cell>
          <cell r="D28">
            <v>18</v>
          </cell>
          <cell r="E28">
            <v>0</v>
          </cell>
          <cell r="G28" t="str">
            <v xml:space="preserve"> </v>
          </cell>
          <cell r="I28" t="str">
            <v xml:space="preserve"> </v>
          </cell>
        </row>
        <row r="29">
          <cell r="A29" t="str">
            <v>1302</v>
          </cell>
          <cell r="B29" t="str">
            <v>O/S RENEWAL PREM., INSURANCE DIRECT</v>
          </cell>
          <cell r="C29">
            <v>192131636</v>
          </cell>
          <cell r="D29">
            <v>18</v>
          </cell>
          <cell r="E29">
            <v>0</v>
          </cell>
          <cell r="G29" t="str">
            <v xml:space="preserve"> </v>
          </cell>
          <cell r="I29" t="str">
            <v xml:space="preserve"> </v>
          </cell>
        </row>
        <row r="30">
          <cell r="A30" t="str">
            <v>1304</v>
          </cell>
          <cell r="B30" t="str">
            <v>O/S GROUP PREM., TEMP., INSURANCE D</v>
          </cell>
          <cell r="C30">
            <v>0</v>
          </cell>
          <cell r="D30">
            <v>18</v>
          </cell>
          <cell r="E30">
            <v>0</v>
          </cell>
          <cell r="G30" t="str">
            <v xml:space="preserve"> </v>
          </cell>
          <cell r="I30" t="str">
            <v xml:space="preserve"> </v>
          </cell>
        </row>
        <row r="31">
          <cell r="A31" t="str">
            <v>1311</v>
          </cell>
          <cell r="B31" t="str">
            <v>COMMISSION LOADING ON O/S FIRST YEA</v>
          </cell>
          <cell r="C31">
            <v>-8954039</v>
          </cell>
          <cell r="D31">
            <v>18</v>
          </cell>
          <cell r="E31">
            <v>0</v>
          </cell>
          <cell r="G31" t="str">
            <v xml:space="preserve"> </v>
          </cell>
          <cell r="I31" t="str">
            <v xml:space="preserve"> </v>
          </cell>
        </row>
        <row r="32">
          <cell r="A32" t="str">
            <v>1312</v>
          </cell>
          <cell r="B32" t="str">
            <v>COMMISSION LOADING ON O/S RENEWAL P</v>
          </cell>
          <cell r="C32">
            <v>-20218865</v>
          </cell>
          <cell r="D32">
            <v>18</v>
          </cell>
          <cell r="E32">
            <v>179228462</v>
          </cell>
          <cell r="G32">
            <v>179228462</v>
          </cell>
          <cell r="I32" t="str">
            <v>Net life insurance premiums</v>
          </cell>
        </row>
        <row r="33">
          <cell r="A33" t="str">
            <v>1201</v>
          </cell>
          <cell r="B33" t="str">
            <v>INV. INC. DUE, BONDS</v>
          </cell>
          <cell r="C33">
            <v>4551558</v>
          </cell>
          <cell r="D33">
            <v>20</v>
          </cell>
          <cell r="E33">
            <v>0</v>
          </cell>
          <cell r="G33" t="str">
            <v xml:space="preserve"> </v>
          </cell>
          <cell r="I33" t="str">
            <v xml:space="preserve"> </v>
          </cell>
        </row>
        <row r="34">
          <cell r="A34" t="str">
            <v>1208</v>
          </cell>
          <cell r="B34" t="str">
            <v>INV. INC. DUE, BANK DEPOSITS</v>
          </cell>
          <cell r="C34">
            <v>112884</v>
          </cell>
          <cell r="D34">
            <v>20</v>
          </cell>
          <cell r="E34">
            <v>0</v>
          </cell>
          <cell r="G34" t="str">
            <v xml:space="preserve"> </v>
          </cell>
          <cell r="I34" t="str">
            <v xml:space="preserve"> </v>
          </cell>
        </row>
        <row r="35">
          <cell r="A35" t="str">
            <v>1241</v>
          </cell>
          <cell r="B35" t="str">
            <v>INV. INC. ACCRUED, BONDS</v>
          </cell>
          <cell r="C35">
            <v>161262808</v>
          </cell>
          <cell r="D35">
            <v>20</v>
          </cell>
          <cell r="E35">
            <v>0</v>
          </cell>
          <cell r="G35" t="str">
            <v xml:space="preserve"> </v>
          </cell>
          <cell r="I35" t="str">
            <v xml:space="preserve"> </v>
          </cell>
        </row>
        <row r="36">
          <cell r="A36" t="str">
            <v>1247</v>
          </cell>
          <cell r="B36" t="str">
            <v>INV. INC. ACCRUED, POLICY ADVANCES</v>
          </cell>
          <cell r="C36">
            <v>59884634</v>
          </cell>
          <cell r="D36">
            <v>20</v>
          </cell>
          <cell r="E36">
            <v>225811884</v>
          </cell>
          <cell r="G36">
            <v>225811884</v>
          </cell>
          <cell r="I36" t="str">
            <v>Investment income due &amp; accrued</v>
          </cell>
        </row>
        <row r="37">
          <cell r="A37" t="str">
            <v>1410</v>
          </cell>
          <cell r="B37" t="str">
            <v>A/R, STAFF INSURANCE BALANCES</v>
          </cell>
          <cell r="C37">
            <v>2777308</v>
          </cell>
          <cell r="D37">
            <v>23</v>
          </cell>
          <cell r="E37">
            <v>2777308</v>
          </cell>
          <cell r="G37">
            <v>2777308</v>
          </cell>
          <cell r="I37" t="str">
            <v>Net life ins prems fr employees due &amp; uncollected</v>
          </cell>
        </row>
        <row r="38">
          <cell r="D38">
            <v>24</v>
          </cell>
          <cell r="E38">
            <v>0</v>
          </cell>
          <cell r="G38">
            <v>0</v>
          </cell>
          <cell r="I38" t="str">
            <v xml:space="preserve"> </v>
          </cell>
        </row>
        <row r="39">
          <cell r="A39" t="str">
            <v>1501</v>
          </cell>
          <cell r="B39" t="str">
            <v>DISBURSEMENTS UNDER POLICY FOR WHIC</v>
          </cell>
          <cell r="C39">
            <v>263904</v>
          </cell>
          <cell r="D39">
            <v>25</v>
          </cell>
          <cell r="E39">
            <v>263904</v>
          </cell>
          <cell r="G39">
            <v>263904</v>
          </cell>
          <cell r="I39" t="str">
            <v>Disbmts under pols the liab for w/c is still being carried</v>
          </cell>
        </row>
        <row r="40">
          <cell r="D40">
            <v>26</v>
          </cell>
          <cell r="E40">
            <v>0</v>
          </cell>
          <cell r="G40">
            <v>0</v>
          </cell>
          <cell r="I40" t="str">
            <v xml:space="preserve"> </v>
          </cell>
        </row>
        <row r="41">
          <cell r="E41">
            <v>0</v>
          </cell>
          <cell r="G41">
            <v>0</v>
          </cell>
          <cell r="I41" t="str">
            <v xml:space="preserve"> </v>
          </cell>
        </row>
        <row r="42">
          <cell r="A42" t="str">
            <v>3920</v>
          </cell>
          <cell r="B42" t="str">
            <v>RESERVE FOR UNMATURED OBLIGATIONS,</v>
          </cell>
          <cell r="C42">
            <v>-4410307828</v>
          </cell>
          <cell r="D42">
            <v>101</v>
          </cell>
          <cell r="E42">
            <v>-4410307828</v>
          </cell>
          <cell r="G42">
            <v>-4410307828</v>
          </cell>
          <cell r="I42" t="str">
            <v>Aggregate resv for life pols &amp; conts (Exh 8)</v>
          </cell>
        </row>
        <row r="43">
          <cell r="A43" t="str">
            <v>3830</v>
          </cell>
          <cell r="B43" t="str">
            <v>AMTS ON DEPOSIT, PROCEEDS OF CONTRA</v>
          </cell>
          <cell r="C43">
            <v>-472481</v>
          </cell>
          <cell r="D43">
            <v>103</v>
          </cell>
          <cell r="E43">
            <v>0</v>
          </cell>
          <cell r="G43" t="str">
            <v xml:space="preserve"> </v>
          </cell>
          <cell r="I43" t="str">
            <v xml:space="preserve"> </v>
          </cell>
        </row>
        <row r="44">
          <cell r="A44" t="str">
            <v>3832</v>
          </cell>
          <cell r="B44" t="str">
            <v>AMTS ON DEPOSIT, PROCEEDS OF CONTRA</v>
          </cell>
          <cell r="C44">
            <v>-1923</v>
          </cell>
          <cell r="D44">
            <v>103</v>
          </cell>
          <cell r="E44">
            <v>0</v>
          </cell>
          <cell r="G44" t="str">
            <v xml:space="preserve"> </v>
          </cell>
          <cell r="I44" t="str">
            <v xml:space="preserve"> </v>
          </cell>
        </row>
        <row r="45">
          <cell r="A45" t="str">
            <v>3833</v>
          </cell>
          <cell r="B45" t="str">
            <v>AMTS ON DEPOSIT, PROCEEDS OF CONTRA</v>
          </cell>
          <cell r="C45">
            <v>-26154</v>
          </cell>
          <cell r="D45">
            <v>103</v>
          </cell>
          <cell r="E45">
            <v>0</v>
          </cell>
          <cell r="G45" t="str">
            <v xml:space="preserve"> </v>
          </cell>
          <cell r="I45" t="str">
            <v xml:space="preserve"> </v>
          </cell>
        </row>
        <row r="46">
          <cell r="A46" t="str">
            <v>3834</v>
          </cell>
          <cell r="B46" t="str">
            <v>AMTS ON DEPOSIT, PROCEEDS OF CONTRA</v>
          </cell>
          <cell r="C46">
            <v>-115</v>
          </cell>
          <cell r="D46">
            <v>103</v>
          </cell>
          <cell r="E46">
            <v>-500673</v>
          </cell>
          <cell r="G46">
            <v>-500673</v>
          </cell>
          <cell r="I46" t="str">
            <v>Supplementary contracts w/out life contingencies</v>
          </cell>
        </row>
        <row r="47">
          <cell r="A47" t="str">
            <v>2001</v>
          </cell>
          <cell r="B47" t="str">
            <v>O/S D/C - REGULAR - INSURANCE DIREC</v>
          </cell>
          <cell r="C47">
            <v>-68946981</v>
          </cell>
          <cell r="D47">
            <v>104</v>
          </cell>
          <cell r="E47">
            <v>0</v>
          </cell>
          <cell r="G47" t="str">
            <v xml:space="preserve"> </v>
          </cell>
          <cell r="I47" t="str">
            <v xml:space="preserve"> </v>
          </cell>
        </row>
        <row r="48">
          <cell r="A48" t="str">
            <v>2010</v>
          </cell>
          <cell r="B48" t="str">
            <v>O/S MAT. END. - INSURANCE DIRECT</v>
          </cell>
          <cell r="C48">
            <v>-31058</v>
          </cell>
          <cell r="D48">
            <v>104</v>
          </cell>
          <cell r="E48">
            <v>0</v>
          </cell>
          <cell r="G48" t="str">
            <v xml:space="preserve"> </v>
          </cell>
          <cell r="I48" t="str">
            <v xml:space="preserve"> </v>
          </cell>
        </row>
        <row r="49">
          <cell r="A49" t="str">
            <v>2014</v>
          </cell>
          <cell r="B49" t="str">
            <v>O/S CSV AND WITHD'L ALLCES - INSURA</v>
          </cell>
          <cell r="C49">
            <v>-454404</v>
          </cell>
          <cell r="D49">
            <v>104</v>
          </cell>
          <cell r="E49">
            <v>0</v>
          </cell>
          <cell r="G49" t="str">
            <v xml:space="preserve"> </v>
          </cell>
          <cell r="I49" t="str">
            <v xml:space="preserve"> </v>
          </cell>
        </row>
        <row r="50">
          <cell r="A50" t="str">
            <v>2017</v>
          </cell>
          <cell r="B50" t="str">
            <v>O/S ANNUITY INSTALMENTS - ANNUITY D</v>
          </cell>
          <cell r="C50">
            <v>-182923</v>
          </cell>
          <cell r="D50">
            <v>104</v>
          </cell>
          <cell r="E50">
            <v>0</v>
          </cell>
          <cell r="G50" t="str">
            <v xml:space="preserve"> </v>
          </cell>
          <cell r="I50" t="str">
            <v xml:space="preserve"> </v>
          </cell>
        </row>
        <row r="51">
          <cell r="A51" t="str">
            <v>2101</v>
          </cell>
          <cell r="B51" t="str">
            <v>O/S PAYMENTS - ANNUITY SYSTEM TEMPO</v>
          </cell>
          <cell r="C51">
            <v>409058</v>
          </cell>
          <cell r="D51">
            <v>104</v>
          </cell>
          <cell r="E51">
            <v>0</v>
          </cell>
          <cell r="G51" t="str">
            <v xml:space="preserve"> </v>
          </cell>
          <cell r="I51" t="str">
            <v xml:space="preserve"> </v>
          </cell>
        </row>
        <row r="52">
          <cell r="A52" t="str">
            <v>2201</v>
          </cell>
          <cell r="B52" t="str">
            <v>O/S PAYMENTS UNDER SETTLEMENT ANNUI</v>
          </cell>
          <cell r="C52">
            <v>-113538</v>
          </cell>
          <cell r="D52">
            <v>104</v>
          </cell>
          <cell r="E52">
            <v>0</v>
          </cell>
          <cell r="G52" t="str">
            <v xml:space="preserve"> </v>
          </cell>
          <cell r="I52" t="str">
            <v xml:space="preserve"> </v>
          </cell>
        </row>
        <row r="53">
          <cell r="A53" t="str">
            <v>3936</v>
          </cell>
          <cell r="B53" t="str">
            <v>PROVISION FOR UNREPORTED DEATH CLAI</v>
          </cell>
          <cell r="C53">
            <v>-4731000</v>
          </cell>
          <cell r="D53">
            <v>104</v>
          </cell>
          <cell r="E53">
            <v>0</v>
          </cell>
          <cell r="G53" t="str">
            <v xml:space="preserve"> </v>
          </cell>
          <cell r="I53" t="str">
            <v xml:space="preserve"> </v>
          </cell>
        </row>
        <row r="54">
          <cell r="A54" t="str">
            <v>3937</v>
          </cell>
          <cell r="B54" t="str">
            <v>PROVISION FOR UNREPORTED DEATH CLAI</v>
          </cell>
          <cell r="C54">
            <v>-1700000</v>
          </cell>
          <cell r="D54">
            <v>104</v>
          </cell>
          <cell r="E54">
            <v>-75750846</v>
          </cell>
          <cell r="G54">
            <v>-75750846</v>
          </cell>
          <cell r="I54" t="str">
            <v>Policy &amp; contract claims</v>
          </cell>
        </row>
        <row r="55">
          <cell r="A55" t="str">
            <v>3845</v>
          </cell>
          <cell r="B55" t="str">
            <v>AMTS ON DEPOSIT, DIVIDENDS - O/B AC</v>
          </cell>
          <cell r="C55">
            <v>-1484143326</v>
          </cell>
          <cell r="D55">
            <v>105</v>
          </cell>
          <cell r="E55">
            <v>0</v>
          </cell>
          <cell r="G55" t="str">
            <v xml:space="preserve"> </v>
          </cell>
          <cell r="I55" t="str">
            <v xml:space="preserve"> </v>
          </cell>
        </row>
        <row r="56">
          <cell r="A56" t="str">
            <v>3846</v>
          </cell>
          <cell r="B56" t="str">
            <v>AMTS ON DEPOSIT, DIVIDENDS - DEPOSI</v>
          </cell>
          <cell r="C56">
            <v>-689541557</v>
          </cell>
          <cell r="D56">
            <v>105</v>
          </cell>
          <cell r="E56">
            <v>0</v>
          </cell>
          <cell r="G56" t="str">
            <v xml:space="preserve"> </v>
          </cell>
          <cell r="I56" t="str">
            <v xml:space="preserve"> </v>
          </cell>
        </row>
        <row r="57">
          <cell r="A57" t="str">
            <v>3847</v>
          </cell>
          <cell r="B57" t="str">
            <v>AMTS ON DEPOSIT, DIVIDENDS - WITHD'</v>
          </cell>
          <cell r="C57">
            <v>278269326</v>
          </cell>
          <cell r="D57">
            <v>105</v>
          </cell>
          <cell r="E57">
            <v>0</v>
          </cell>
          <cell r="G57" t="str">
            <v xml:space="preserve"> </v>
          </cell>
          <cell r="I57" t="str">
            <v xml:space="preserve"> </v>
          </cell>
        </row>
        <row r="58">
          <cell r="A58" t="str">
            <v>3848</v>
          </cell>
          <cell r="B58" t="str">
            <v>AMTS ON DEPOSIT, DIVIDENDS - INTERE</v>
          </cell>
          <cell r="C58">
            <v>-128612289</v>
          </cell>
          <cell r="D58">
            <v>105</v>
          </cell>
          <cell r="E58">
            <v>0</v>
          </cell>
          <cell r="G58" t="str">
            <v xml:space="preserve"> </v>
          </cell>
          <cell r="I58" t="str">
            <v xml:space="preserve"> </v>
          </cell>
        </row>
        <row r="59">
          <cell r="A59" t="str">
            <v>3849</v>
          </cell>
          <cell r="B59" t="str">
            <v>AMTS ON DEP., DIVIDENDS - ACCR. INT</v>
          </cell>
          <cell r="C59">
            <v>-92867865</v>
          </cell>
          <cell r="D59">
            <v>105</v>
          </cell>
          <cell r="E59">
            <v>-2116895711</v>
          </cell>
          <cell r="G59">
            <v>-2116895711</v>
          </cell>
          <cell r="I59" t="str">
            <v>Policyholders' dividend accumulations</v>
          </cell>
        </row>
        <row r="60">
          <cell r="A60" t="str">
            <v>2601</v>
          </cell>
          <cell r="B60" t="str">
            <v>O/S DIVIDENDS - CASH - INSURANCE DI</v>
          </cell>
          <cell r="C60">
            <v>-3135</v>
          </cell>
          <cell r="D60">
            <v>106</v>
          </cell>
          <cell r="E60">
            <v>0</v>
          </cell>
          <cell r="G60" t="str">
            <v xml:space="preserve"> </v>
          </cell>
          <cell r="I60" t="str">
            <v xml:space="preserve"> </v>
          </cell>
        </row>
        <row r="61">
          <cell r="A61" t="str">
            <v>2602</v>
          </cell>
          <cell r="B61" t="str">
            <v>O/S DIVIDENDS - APPLIED TO PREMIUMS</v>
          </cell>
          <cell r="C61">
            <v>-288904</v>
          </cell>
          <cell r="D61">
            <v>106</v>
          </cell>
          <cell r="E61">
            <v>0</v>
          </cell>
          <cell r="G61" t="str">
            <v xml:space="preserve"> </v>
          </cell>
          <cell r="I61" t="str">
            <v xml:space="preserve"> </v>
          </cell>
        </row>
        <row r="62">
          <cell r="A62" t="str">
            <v>2603</v>
          </cell>
          <cell r="B62" t="str">
            <v>O/S DIVIDENDS - DECLARED BUT NOT DU</v>
          </cell>
          <cell r="C62">
            <v>-63039</v>
          </cell>
          <cell r="D62">
            <v>106</v>
          </cell>
          <cell r="E62">
            <v>-355078</v>
          </cell>
          <cell r="G62">
            <v>-355078</v>
          </cell>
          <cell r="I62" t="str">
            <v xml:space="preserve">Policyholders dividends &amp; experience refunds payable </v>
          </cell>
        </row>
        <row r="63">
          <cell r="A63" t="str">
            <v>3932</v>
          </cell>
          <cell r="B63" t="str">
            <v>PROV. FOR DIVIDENDS - INSURANCE DIR</v>
          </cell>
          <cell r="C63">
            <v>-621633789</v>
          </cell>
          <cell r="D63">
            <v>107</v>
          </cell>
          <cell r="E63">
            <v>-621633789</v>
          </cell>
          <cell r="G63">
            <v>-621633789</v>
          </cell>
          <cell r="I63" t="str">
            <v>Policyholders' divs &amp; expce refunds due &amp; unpaid</v>
          </cell>
        </row>
        <row r="64">
          <cell r="A64" t="str">
            <v>3815</v>
          </cell>
          <cell r="B64" t="str">
            <v>AMTS ON DEPOSIT, TO PAY FUTURE PREM</v>
          </cell>
          <cell r="C64">
            <v>-22541173</v>
          </cell>
          <cell r="D64">
            <v>109</v>
          </cell>
          <cell r="E64">
            <v>0</v>
          </cell>
          <cell r="G64" t="str">
            <v xml:space="preserve"> </v>
          </cell>
          <cell r="I64" t="str">
            <v xml:space="preserve"> </v>
          </cell>
        </row>
        <row r="65">
          <cell r="A65" t="str">
            <v>3816</v>
          </cell>
          <cell r="B65" t="str">
            <v>AMTS ON DEPOSIT, TO PAY FUTURE PREM</v>
          </cell>
          <cell r="C65">
            <v>-20004384</v>
          </cell>
          <cell r="D65">
            <v>109</v>
          </cell>
          <cell r="E65">
            <v>0</v>
          </cell>
          <cell r="G65" t="str">
            <v xml:space="preserve"> </v>
          </cell>
          <cell r="I65" t="str">
            <v xml:space="preserve"> </v>
          </cell>
        </row>
        <row r="66">
          <cell r="A66" t="str">
            <v>3817</v>
          </cell>
          <cell r="B66" t="str">
            <v>AMTS ON DEPOSIT, TO PAY FUTURE PREM</v>
          </cell>
          <cell r="C66">
            <v>8070423</v>
          </cell>
          <cell r="D66">
            <v>109</v>
          </cell>
          <cell r="E66">
            <v>0</v>
          </cell>
          <cell r="G66" t="str">
            <v xml:space="preserve"> </v>
          </cell>
          <cell r="I66" t="str">
            <v xml:space="preserve"> </v>
          </cell>
        </row>
        <row r="67">
          <cell r="A67" t="str">
            <v>3818</v>
          </cell>
          <cell r="B67" t="str">
            <v>AMTS ON DEPOSIT, TO PAY FUTURE PREM</v>
          </cell>
          <cell r="C67">
            <v>-3573076</v>
          </cell>
          <cell r="D67">
            <v>109</v>
          </cell>
          <cell r="E67">
            <v>0</v>
          </cell>
          <cell r="G67" t="str">
            <v xml:space="preserve"> </v>
          </cell>
          <cell r="I67" t="str">
            <v xml:space="preserve"> </v>
          </cell>
        </row>
        <row r="68">
          <cell r="A68" t="str">
            <v>3819</v>
          </cell>
          <cell r="B68" t="str">
            <v>DEP. -ACCR. INT -TO PAY FUTURE PREM</v>
          </cell>
          <cell r="C68">
            <v>-666231</v>
          </cell>
          <cell r="D68">
            <v>109</v>
          </cell>
          <cell r="E68">
            <v>-38714441</v>
          </cell>
          <cell r="G68">
            <v>-38714441</v>
          </cell>
          <cell r="I68" t="str">
            <v>Prem &amp; ann cons recvd in adv less P disc;incl P acc &amp; hlth prem</v>
          </cell>
        </row>
        <row r="69">
          <cell r="A69" t="str">
            <v>3330</v>
          </cell>
          <cell r="B69" t="str">
            <v>ACCRUED INTEREST ON AMTS OWING - IN</v>
          </cell>
          <cell r="C69">
            <v>-450712</v>
          </cell>
          <cell r="D69">
            <v>111.2</v>
          </cell>
          <cell r="E69">
            <v>-450712</v>
          </cell>
          <cell r="G69">
            <v>-450712</v>
          </cell>
          <cell r="I69" t="str">
            <v>Interest due or accrued on policy or contract funds</v>
          </cell>
        </row>
        <row r="70">
          <cell r="A70" t="str">
            <v>2901</v>
          </cell>
          <cell r="B70" t="str">
            <v>ACCRUED COMM. ON PREM. - INSURANCE</v>
          </cell>
          <cell r="C70">
            <v>-13636558</v>
          </cell>
          <cell r="D70">
            <v>114</v>
          </cell>
          <cell r="E70">
            <v>-13636558</v>
          </cell>
          <cell r="G70">
            <v>-13636558</v>
          </cell>
          <cell r="I70" t="str">
            <v>Commissions to agents due or accrued</v>
          </cell>
        </row>
        <row r="71">
          <cell r="A71" t="str">
            <v>3046</v>
          </cell>
          <cell r="B71" t="str">
            <v>GENERAL EXPENES D &amp; A</v>
          </cell>
          <cell r="C71">
            <v>-78993424</v>
          </cell>
          <cell r="D71">
            <v>115</v>
          </cell>
          <cell r="E71">
            <v>-78993424</v>
          </cell>
          <cell r="G71">
            <v>-78993424</v>
          </cell>
          <cell r="I71" t="str">
            <v>General expenses due or accrued</v>
          </cell>
        </row>
        <row r="72">
          <cell r="A72" t="str">
            <v>2804</v>
          </cell>
          <cell r="B72" t="str">
            <v>PREM TAX D &amp; A - OTHER THAN PROV'AL</v>
          </cell>
          <cell r="C72">
            <v>-68172250</v>
          </cell>
          <cell r="D72">
            <v>116</v>
          </cell>
          <cell r="E72">
            <v>0</v>
          </cell>
          <cell r="G72" t="str">
            <v xml:space="preserve"> </v>
          </cell>
          <cell r="I72" t="str">
            <v xml:space="preserve"> </v>
          </cell>
        </row>
        <row r="73">
          <cell r="A73" t="str">
            <v>2830</v>
          </cell>
          <cell r="B73" t="str">
            <v>INCOME TAX D &amp; A - FOREIGN - O/B AC</v>
          </cell>
          <cell r="C73">
            <v>-8871326</v>
          </cell>
          <cell r="D73">
            <v>116</v>
          </cell>
          <cell r="E73">
            <v>0</v>
          </cell>
          <cell r="G73" t="str">
            <v xml:space="preserve"> </v>
          </cell>
          <cell r="I73" t="str">
            <v xml:space="preserve"> </v>
          </cell>
        </row>
        <row r="74">
          <cell r="A74" t="str">
            <v>2850</v>
          </cell>
          <cell r="B74" t="str">
            <v>OTHER TAXES AND FEES D &amp; A - O/B AC</v>
          </cell>
          <cell r="C74">
            <v>0</v>
          </cell>
          <cell r="D74">
            <v>116</v>
          </cell>
          <cell r="E74">
            <v>-77043576</v>
          </cell>
          <cell r="G74">
            <v>-77043576</v>
          </cell>
          <cell r="I74" t="str">
            <v>Taxes, licenses &amp; fees due or accrued</v>
          </cell>
        </row>
        <row r="75">
          <cell r="A75" t="str">
            <v>2401</v>
          </cell>
          <cell r="B75" t="str">
            <v>PREM RECD IN ADVANCE - FIRST YEAR -</v>
          </cell>
          <cell r="C75">
            <v>-73885</v>
          </cell>
          <cell r="D75">
            <v>119</v>
          </cell>
          <cell r="E75">
            <v>0</v>
          </cell>
          <cell r="G75" t="str">
            <v xml:space="preserve"> </v>
          </cell>
          <cell r="I75" t="str">
            <v xml:space="preserve"> </v>
          </cell>
        </row>
        <row r="76">
          <cell r="A76" t="str">
            <v>2402</v>
          </cell>
          <cell r="B76" t="str">
            <v>PREM RECD IN ADVANCE - RENEWAL - IN</v>
          </cell>
          <cell r="C76">
            <v>-147058</v>
          </cell>
          <cell r="D76">
            <v>119</v>
          </cell>
          <cell r="E76">
            <v>0</v>
          </cell>
          <cell r="G76" t="str">
            <v xml:space="preserve"> </v>
          </cell>
          <cell r="I76" t="str">
            <v xml:space="preserve"> </v>
          </cell>
        </row>
        <row r="77">
          <cell r="A77" t="str">
            <v>3408</v>
          </cell>
          <cell r="B77" t="str">
            <v>PHILIPPINES WITHHOLDING TAX - O/B A</v>
          </cell>
          <cell r="C77">
            <v>-9964134</v>
          </cell>
          <cell r="D77">
            <v>119</v>
          </cell>
          <cell r="E77">
            <v>0</v>
          </cell>
          <cell r="G77" t="str">
            <v xml:space="preserve"> </v>
          </cell>
          <cell r="I77" t="str">
            <v xml:space="preserve"> </v>
          </cell>
        </row>
        <row r="78">
          <cell r="A78" t="str">
            <v>3480</v>
          </cell>
          <cell r="B78" t="str">
            <v>OTHER FOREIGN TAX - O/B ACCT</v>
          </cell>
          <cell r="C78">
            <v>-3166577</v>
          </cell>
          <cell r="D78">
            <v>119</v>
          </cell>
          <cell r="E78">
            <v>0</v>
          </cell>
          <cell r="G78" t="str">
            <v xml:space="preserve"> </v>
          </cell>
          <cell r="I78" t="str">
            <v xml:space="preserve"> </v>
          </cell>
        </row>
        <row r="79">
          <cell r="A79" t="str">
            <v>3475</v>
          </cell>
          <cell r="B79" t="str">
            <v>OTHER FOREIGN TAX - O/B ACCT</v>
          </cell>
          <cell r="C79">
            <v>-444289</v>
          </cell>
          <cell r="D79">
            <v>119</v>
          </cell>
          <cell r="E79">
            <v>-13795943</v>
          </cell>
          <cell r="G79">
            <v>-13795943</v>
          </cell>
          <cell r="I79" t="str">
            <v>Amount w/held or retained by co as agent or trustee</v>
          </cell>
        </row>
        <row r="80">
          <cell r="A80" t="str">
            <v>3324</v>
          </cell>
          <cell r="B80" t="str">
            <v>MANAGERS' AND AGENTS' CREDIT BALANC</v>
          </cell>
          <cell r="C80">
            <v>-1807443</v>
          </cell>
          <cell r="D80">
            <v>120</v>
          </cell>
          <cell r="E80">
            <v>-1807443</v>
          </cell>
          <cell r="G80">
            <v>-1807443</v>
          </cell>
          <cell r="I80" t="str">
            <v>Amount held for agents' account</v>
          </cell>
        </row>
        <row r="81">
          <cell r="A81" t="str">
            <v>3201</v>
          </cell>
          <cell r="B81" t="str">
            <v>AMTS RECEIVED BUT NOT YET ALLOCATED</v>
          </cell>
          <cell r="C81">
            <v>-29071212</v>
          </cell>
          <cell r="D81">
            <v>121</v>
          </cell>
          <cell r="E81">
            <v>0</v>
          </cell>
          <cell r="G81" t="str">
            <v xml:space="preserve"> </v>
          </cell>
          <cell r="I81" t="str">
            <v xml:space="preserve"> </v>
          </cell>
        </row>
        <row r="82">
          <cell r="A82" t="str">
            <v>3212</v>
          </cell>
          <cell r="B82" t="str">
            <v>PREMIUM COLLECTIONS RECEIVED BUT NO</v>
          </cell>
          <cell r="C82">
            <v>-19577865</v>
          </cell>
          <cell r="D82">
            <v>121</v>
          </cell>
          <cell r="E82">
            <v>0</v>
          </cell>
          <cell r="G82" t="str">
            <v xml:space="preserve"> </v>
          </cell>
          <cell r="I82" t="str">
            <v xml:space="preserve"> </v>
          </cell>
        </row>
        <row r="83">
          <cell r="A83" t="str">
            <v>3216</v>
          </cell>
          <cell r="B83" t="str">
            <v>OUTSTANDING APPLICATIONS SUSPENSE</v>
          </cell>
          <cell r="C83">
            <v>-1750</v>
          </cell>
          <cell r="D83">
            <v>121</v>
          </cell>
          <cell r="E83">
            <v>0</v>
          </cell>
          <cell r="G83" t="str">
            <v xml:space="preserve"> </v>
          </cell>
          <cell r="I83" t="str">
            <v xml:space="preserve"> </v>
          </cell>
        </row>
        <row r="84">
          <cell r="A84" t="str">
            <v>3230</v>
          </cell>
          <cell r="B84" t="str">
            <v>BANKING SUSPENSE - SPECIAL - ***, W</v>
          </cell>
          <cell r="C84">
            <v>-2909884</v>
          </cell>
          <cell r="D84">
            <v>121</v>
          </cell>
          <cell r="E84">
            <v>0</v>
          </cell>
          <cell r="G84" t="str">
            <v xml:space="preserve"> </v>
          </cell>
          <cell r="I84" t="str">
            <v xml:space="preserve"> </v>
          </cell>
        </row>
        <row r="85">
          <cell r="A85" t="str">
            <v>3247</v>
          </cell>
          <cell r="B85" t="str">
            <v>BANKING SUSPENSE - MIXED BATCHES</v>
          </cell>
          <cell r="C85">
            <v>-1209980</v>
          </cell>
          <cell r="D85">
            <v>121</v>
          </cell>
          <cell r="E85">
            <v>0</v>
          </cell>
          <cell r="G85" t="str">
            <v xml:space="preserve"> </v>
          </cell>
          <cell r="I85" t="str">
            <v xml:space="preserve"> </v>
          </cell>
        </row>
        <row r="86">
          <cell r="A86" t="str">
            <v>3264</v>
          </cell>
          <cell r="B86" t="str">
            <v>SOLAR POLICY SUSPENSE, COLLECTIONS</v>
          </cell>
          <cell r="C86">
            <v>0</v>
          </cell>
          <cell r="D86">
            <v>121</v>
          </cell>
          <cell r="E86">
            <v>0</v>
          </cell>
          <cell r="G86" t="str">
            <v xml:space="preserve"> </v>
          </cell>
          <cell r="I86" t="str">
            <v xml:space="preserve"> </v>
          </cell>
        </row>
        <row r="87">
          <cell r="A87" t="str">
            <v>3266</v>
          </cell>
          <cell r="B87" t="str">
            <v>AGENCY SYSTEM BANKING SUSPENSE</v>
          </cell>
          <cell r="C87">
            <v>0</v>
          </cell>
          <cell r="D87">
            <v>121</v>
          </cell>
          <cell r="E87">
            <v>0</v>
          </cell>
          <cell r="G87" t="str">
            <v xml:space="preserve"> </v>
          </cell>
          <cell r="I87" t="str">
            <v xml:space="preserve"> </v>
          </cell>
        </row>
        <row r="88">
          <cell r="A88" t="str">
            <v>3272</v>
          </cell>
          <cell r="B88" t="str">
            <v>BANKING SUSPENSE - PHILIPPINES ISLA</v>
          </cell>
          <cell r="C88">
            <v>-348269</v>
          </cell>
          <cell r="D88">
            <v>121</v>
          </cell>
          <cell r="E88">
            <v>0</v>
          </cell>
          <cell r="G88" t="str">
            <v xml:space="preserve"> </v>
          </cell>
          <cell r="I88" t="str">
            <v xml:space="preserve"> </v>
          </cell>
        </row>
        <row r="89">
          <cell r="A89" t="str">
            <v>3273</v>
          </cell>
          <cell r="B89" t="str">
            <v>BANKING SUSPENSE - FAR EAST BANK</v>
          </cell>
          <cell r="C89">
            <v>-3219923</v>
          </cell>
          <cell r="D89">
            <v>121</v>
          </cell>
          <cell r="E89">
            <v>0</v>
          </cell>
          <cell r="G89" t="str">
            <v xml:space="preserve"> </v>
          </cell>
          <cell r="I89" t="str">
            <v xml:space="preserve"> </v>
          </cell>
        </row>
        <row r="90">
          <cell r="A90" t="str">
            <v>3299</v>
          </cell>
          <cell r="B90" t="str">
            <v>GENERAL SUSPENSE - UNIDENTIFIED</v>
          </cell>
          <cell r="C90">
            <v>61577</v>
          </cell>
          <cell r="D90">
            <v>121</v>
          </cell>
          <cell r="E90">
            <v>0</v>
          </cell>
          <cell r="G90" t="str">
            <v xml:space="preserve"> </v>
          </cell>
          <cell r="I90" t="str">
            <v xml:space="preserve"> </v>
          </cell>
        </row>
        <row r="91">
          <cell r="A91" t="str">
            <v>3301</v>
          </cell>
          <cell r="B91" t="str">
            <v>MANAGERS' AND AGENTS' ACCOUNT BALAN</v>
          </cell>
          <cell r="C91">
            <v>0</v>
          </cell>
          <cell r="D91">
            <v>121</v>
          </cell>
          <cell r="E91">
            <v>-56277306</v>
          </cell>
          <cell r="G91">
            <v>-56277306</v>
          </cell>
          <cell r="I91" t="str">
            <v>Remittances &amp; items not allocated</v>
          </cell>
        </row>
        <row r="92">
          <cell r="A92" t="str">
            <v>3901</v>
          </cell>
          <cell r="B92" t="str">
            <v>AGENTS' AND SALARIED FIELD REPRESEN</v>
          </cell>
          <cell r="C92">
            <v>-309064576</v>
          </cell>
          <cell r="D92">
            <v>123</v>
          </cell>
          <cell r="E92">
            <v>0</v>
          </cell>
          <cell r="G92" t="str">
            <v xml:space="preserve"> </v>
          </cell>
          <cell r="I92" t="str">
            <v xml:space="preserve"> </v>
          </cell>
        </row>
        <row r="93">
          <cell r="A93" t="str">
            <v>3905</v>
          </cell>
          <cell r="B93" t="str">
            <v>STAFF PENSION RESERVE, PRIOR YEARS'</v>
          </cell>
          <cell r="C93">
            <v>0</v>
          </cell>
          <cell r="D93">
            <v>123</v>
          </cell>
          <cell r="E93">
            <v>0</v>
          </cell>
          <cell r="G93" t="str">
            <v xml:space="preserve"> </v>
          </cell>
          <cell r="I93" t="str">
            <v xml:space="preserve"> </v>
          </cell>
        </row>
        <row r="94">
          <cell r="A94" t="str">
            <v>3904</v>
          </cell>
          <cell r="B94" t="str">
            <v>LIABILITY-POST RETIREMENT &amp; PENSION BENEFIT</v>
          </cell>
          <cell r="C94">
            <v>-35664231</v>
          </cell>
          <cell r="D94">
            <v>123</v>
          </cell>
          <cell r="E94">
            <v>-344728807</v>
          </cell>
          <cell r="G94">
            <v>-344728807</v>
          </cell>
          <cell r="I94" t="str">
            <v>Liab for benefits for employees &amp; agents not incl above</v>
          </cell>
        </row>
        <row r="95">
          <cell r="A95" t="str">
            <v>3231</v>
          </cell>
          <cell r="B95" t="str">
            <v>PREMIUM SUSPENSE</v>
          </cell>
          <cell r="C95">
            <v>-27544769</v>
          </cell>
          <cell r="D95">
            <v>126.4</v>
          </cell>
          <cell r="E95">
            <v>0</v>
          </cell>
          <cell r="G95" t="str">
            <v xml:space="preserve"> </v>
          </cell>
          <cell r="I95" t="str">
            <v xml:space="preserve"> </v>
          </cell>
        </row>
        <row r="96">
          <cell r="A96" t="str">
            <v>3233</v>
          </cell>
          <cell r="B96" t="str">
            <v>INTERNAL SUSPENSE</v>
          </cell>
          <cell r="C96">
            <v>-14396115</v>
          </cell>
          <cell r="D96">
            <v>126.4</v>
          </cell>
          <cell r="E96">
            <v>0</v>
          </cell>
          <cell r="G96" t="str">
            <v xml:space="preserve"> </v>
          </cell>
          <cell r="I96" t="str">
            <v xml:space="preserve"> </v>
          </cell>
        </row>
        <row r="97">
          <cell r="A97" t="str">
            <v>3234</v>
          </cell>
          <cell r="B97" t="str">
            <v>EXTERNAL SUSPENSE - KP</v>
          </cell>
          <cell r="C97">
            <v>-120596</v>
          </cell>
          <cell r="D97">
            <v>126.4</v>
          </cell>
          <cell r="E97">
            <v>0</v>
          </cell>
          <cell r="G97" t="str">
            <v xml:space="preserve"> </v>
          </cell>
          <cell r="I97" t="str">
            <v xml:space="preserve"> </v>
          </cell>
        </row>
        <row r="98">
          <cell r="A98" t="str">
            <v>3235</v>
          </cell>
          <cell r="B98" t="str">
            <v>MICELLEANOUS AMTS PAYABLE SUSPENSE</v>
          </cell>
          <cell r="C98">
            <v>-11852327</v>
          </cell>
          <cell r="D98">
            <v>126.4</v>
          </cell>
          <cell r="E98">
            <v>0</v>
          </cell>
          <cell r="G98" t="str">
            <v xml:space="preserve"> </v>
          </cell>
          <cell r="I98" t="str">
            <v xml:space="preserve"> </v>
          </cell>
        </row>
        <row r="99">
          <cell r="A99" t="str">
            <v>3236</v>
          </cell>
          <cell r="B99" t="str">
            <v>INVENTORY SUBSTITUTION OFFSET</v>
          </cell>
          <cell r="C99">
            <v>0</v>
          </cell>
          <cell r="D99">
            <v>126.4</v>
          </cell>
          <cell r="E99">
            <v>0</v>
          </cell>
          <cell r="G99" t="str">
            <v xml:space="preserve"> </v>
          </cell>
          <cell r="I99" t="str">
            <v xml:space="preserve"> </v>
          </cell>
        </row>
        <row r="100">
          <cell r="A100" t="str">
            <v>3353</v>
          </cell>
          <cell r="B100" t="str">
            <v>MISC ACCTS PAYABLE</v>
          </cell>
          <cell r="C100">
            <v>-300000</v>
          </cell>
          <cell r="D100">
            <v>126.4</v>
          </cell>
          <cell r="E100">
            <v>-54213807</v>
          </cell>
          <cell r="G100">
            <v>-54213807</v>
          </cell>
          <cell r="I100" t="str">
            <v>Amts due sundry parties</v>
          </cell>
        </row>
        <row r="101">
          <cell r="D101">
            <v>126.5</v>
          </cell>
          <cell r="E101">
            <v>0</v>
          </cell>
          <cell r="G101">
            <v>0</v>
          </cell>
          <cell r="I101" t="str">
            <v xml:space="preserve"> </v>
          </cell>
        </row>
        <row r="102">
          <cell r="D102">
            <v>126.6</v>
          </cell>
          <cell r="E102">
            <v>0</v>
          </cell>
          <cell r="G102">
            <v>0</v>
          </cell>
          <cell r="I102" t="str">
            <v xml:space="preserve"> </v>
          </cell>
        </row>
        <row r="103">
          <cell r="E103">
            <v>0</v>
          </cell>
          <cell r="G103">
            <v>0</v>
          </cell>
          <cell r="I103" t="str">
            <v xml:space="preserve"> </v>
          </cell>
        </row>
        <row r="104">
          <cell r="A104" t="str">
            <v>0196</v>
          </cell>
          <cell r="B104" t="str">
            <v>BONDS, REAL GAINS UNREPT AS REV., O</v>
          </cell>
          <cell r="C104">
            <v>-76990173</v>
          </cell>
          <cell r="D104">
            <v>136</v>
          </cell>
          <cell r="E104">
            <v>0</v>
          </cell>
          <cell r="G104" t="str">
            <v xml:space="preserve"> </v>
          </cell>
          <cell r="I104" t="str">
            <v xml:space="preserve"> </v>
          </cell>
        </row>
        <row r="105">
          <cell r="A105" t="str">
            <v>0197</v>
          </cell>
          <cell r="B105" t="str">
            <v>BONDS, REAL LOSSES UNREPT AS REV.,</v>
          </cell>
          <cell r="C105">
            <v>1172923</v>
          </cell>
          <cell r="D105">
            <v>136</v>
          </cell>
          <cell r="E105">
            <v>0</v>
          </cell>
          <cell r="G105" t="str">
            <v xml:space="preserve"> </v>
          </cell>
          <cell r="I105" t="str">
            <v xml:space="preserve"> </v>
          </cell>
        </row>
        <row r="106">
          <cell r="A106" t="str">
            <v>0296</v>
          </cell>
          <cell r="B106" t="str">
            <v>PFD STOCKS, REAL GAINS UNREPT AS RE</v>
          </cell>
          <cell r="C106">
            <v>-2865</v>
          </cell>
          <cell r="D106">
            <v>136</v>
          </cell>
          <cell r="E106">
            <v>0</v>
          </cell>
          <cell r="G106" t="str">
            <v xml:space="preserve"> </v>
          </cell>
          <cell r="I106" t="str">
            <v xml:space="preserve"> </v>
          </cell>
        </row>
        <row r="107">
          <cell r="A107" t="str">
            <v>0297</v>
          </cell>
          <cell r="B107" t="str">
            <v>PFD STOCKS, REAL LOSSES UNREPT AS R</v>
          </cell>
          <cell r="C107">
            <v>14692</v>
          </cell>
          <cell r="D107">
            <v>136</v>
          </cell>
          <cell r="E107">
            <v>0</v>
          </cell>
          <cell r="G107" t="str">
            <v xml:space="preserve"> </v>
          </cell>
          <cell r="I107" t="str">
            <v xml:space="preserve"> </v>
          </cell>
        </row>
        <row r="108">
          <cell r="A108" t="str">
            <v>0298</v>
          </cell>
          <cell r="B108" t="str">
            <v>PFD STOCKS, UNREAL GAINS/LOSSES REP</v>
          </cell>
          <cell r="C108">
            <v>-1230</v>
          </cell>
          <cell r="D108">
            <v>136</v>
          </cell>
          <cell r="E108">
            <v>0</v>
          </cell>
          <cell r="G108" t="str">
            <v xml:space="preserve"> </v>
          </cell>
          <cell r="I108" t="str">
            <v xml:space="preserve"> </v>
          </cell>
        </row>
        <row r="109">
          <cell r="A109" t="str">
            <v>0396</v>
          </cell>
          <cell r="B109" t="str">
            <v>COM STOCKS, REAL GAINS UNREPT AS RE</v>
          </cell>
          <cell r="C109">
            <v>-428327442</v>
          </cell>
          <cell r="D109">
            <v>136</v>
          </cell>
          <cell r="E109">
            <v>0</v>
          </cell>
          <cell r="G109" t="str">
            <v xml:space="preserve"> </v>
          </cell>
          <cell r="I109" t="str">
            <v xml:space="preserve"> </v>
          </cell>
        </row>
        <row r="110">
          <cell r="A110" t="str">
            <v>0397</v>
          </cell>
          <cell r="B110" t="str">
            <v>COM STOCKS, REAL LOSSES UNREPT AS R</v>
          </cell>
          <cell r="C110">
            <v>196788</v>
          </cell>
          <cell r="D110">
            <v>136</v>
          </cell>
          <cell r="E110">
            <v>0</v>
          </cell>
          <cell r="G110" t="str">
            <v xml:space="preserve"> </v>
          </cell>
          <cell r="I110" t="str">
            <v xml:space="preserve"> </v>
          </cell>
        </row>
        <row r="111">
          <cell r="A111" t="str">
            <v>0398</v>
          </cell>
          <cell r="B111" t="str">
            <v>COM STOCKS, UNREAL GAINS/LOSSES REP</v>
          </cell>
          <cell r="C111">
            <v>586244712</v>
          </cell>
          <cell r="D111">
            <v>136</v>
          </cell>
          <cell r="E111">
            <v>0</v>
          </cell>
          <cell r="G111" t="str">
            <v xml:space="preserve"> </v>
          </cell>
          <cell r="I111" t="str">
            <v xml:space="preserve"> </v>
          </cell>
        </row>
        <row r="112">
          <cell r="A112" t="str">
            <v>1440</v>
          </cell>
          <cell r="B112" t="str">
            <v>A/R FOR INVESTMENT SECURITY TRANSAC</v>
          </cell>
          <cell r="C112">
            <v>0</v>
          </cell>
          <cell r="D112">
            <v>136</v>
          </cell>
          <cell r="E112">
            <v>0</v>
          </cell>
          <cell r="G112" t="str">
            <v xml:space="preserve"> </v>
          </cell>
          <cell r="I112" t="str">
            <v xml:space="preserve"> </v>
          </cell>
        </row>
        <row r="113">
          <cell r="A113" t="str">
            <v>1445</v>
          </cell>
          <cell r="B113" t="str">
            <v>A/R FROM SUBSIDIARY COMPANIES -MSL</v>
          </cell>
          <cell r="C113">
            <v>275173</v>
          </cell>
          <cell r="D113">
            <v>136</v>
          </cell>
          <cell r="E113">
            <v>0</v>
          </cell>
          <cell r="G113" t="str">
            <v xml:space="preserve"> </v>
          </cell>
          <cell r="I113" t="str">
            <v xml:space="preserve"> </v>
          </cell>
        </row>
        <row r="114">
          <cell r="A114" t="str">
            <v>1491</v>
          </cell>
          <cell r="B114" t="str">
            <v>A/R, MISC.</v>
          </cell>
          <cell r="C114">
            <v>9948327</v>
          </cell>
          <cell r="D114">
            <v>136</v>
          </cell>
          <cell r="E114">
            <v>0</v>
          </cell>
          <cell r="G114" t="str">
            <v xml:space="preserve"> </v>
          </cell>
          <cell r="I114" t="str">
            <v xml:space="preserve"> </v>
          </cell>
        </row>
        <row r="115">
          <cell r="A115" t="str">
            <v>1805</v>
          </cell>
          <cell r="B115" t="str">
            <v>PREPAID EXPENSES, OTHER</v>
          </cell>
          <cell r="C115">
            <v>8646077</v>
          </cell>
          <cell r="D115">
            <v>136</v>
          </cell>
          <cell r="E115">
            <v>0</v>
          </cell>
          <cell r="G115" t="str">
            <v xml:space="preserve"> </v>
          </cell>
          <cell r="I115" t="str">
            <v xml:space="preserve"> </v>
          </cell>
        </row>
        <row r="116">
          <cell r="A116" t="str">
            <v>1806</v>
          </cell>
          <cell r="B116" t="str">
            <v>PREPAID COMMISSIONS, INSURANCE DIRE</v>
          </cell>
          <cell r="C116">
            <v>54135</v>
          </cell>
          <cell r="D116">
            <v>136</v>
          </cell>
          <cell r="E116">
            <v>0</v>
          </cell>
          <cell r="G116" t="str">
            <v xml:space="preserve"> </v>
          </cell>
          <cell r="I116" t="str">
            <v xml:space="preserve"> </v>
          </cell>
        </row>
        <row r="117">
          <cell r="A117" t="str">
            <v>1810</v>
          </cell>
          <cell r="B117" t="str">
            <v>MISC. ASSETS, FURNITURE, COST ##</v>
          </cell>
          <cell r="C117">
            <v>46888059</v>
          </cell>
          <cell r="D117">
            <v>136</v>
          </cell>
          <cell r="E117">
            <v>0</v>
          </cell>
          <cell r="G117" t="str">
            <v xml:space="preserve"> </v>
          </cell>
          <cell r="I117" t="str">
            <v xml:space="preserve"> </v>
          </cell>
        </row>
        <row r="118">
          <cell r="A118" t="str">
            <v>1811</v>
          </cell>
          <cell r="B118" t="str">
            <v>MISC. ASSETS, FURNITURE, DEPR'N ##</v>
          </cell>
          <cell r="C118">
            <v>-20184596</v>
          </cell>
          <cell r="D118">
            <v>136</v>
          </cell>
          <cell r="E118">
            <v>0</v>
          </cell>
          <cell r="G118" t="str">
            <v xml:space="preserve"> </v>
          </cell>
          <cell r="I118" t="str">
            <v xml:space="preserve"> </v>
          </cell>
        </row>
        <row r="119">
          <cell r="A119" t="str">
            <v>1820</v>
          </cell>
          <cell r="B119" t="str">
            <v>MISC. ASSETS, OTHER EQUIPMENT, COST</v>
          </cell>
          <cell r="C119">
            <v>114627462</v>
          </cell>
          <cell r="D119">
            <v>136</v>
          </cell>
          <cell r="E119">
            <v>0</v>
          </cell>
          <cell r="G119" t="str">
            <v xml:space="preserve"> </v>
          </cell>
          <cell r="I119" t="str">
            <v xml:space="preserve"> </v>
          </cell>
        </row>
        <row r="120">
          <cell r="A120" t="str">
            <v>1821</v>
          </cell>
          <cell r="B120" t="str">
            <v>MISC. ASSETS, OTHER EQUIPMENT, DEPR</v>
          </cell>
          <cell r="C120">
            <v>-89289962</v>
          </cell>
          <cell r="D120">
            <v>136</v>
          </cell>
          <cell r="E120">
            <v>0</v>
          </cell>
          <cell r="G120" t="str">
            <v xml:space="preserve"> </v>
          </cell>
          <cell r="I120" t="str">
            <v xml:space="preserve"> </v>
          </cell>
        </row>
        <row r="121">
          <cell r="A121" t="str">
            <v>1822</v>
          </cell>
          <cell r="B121" t="str">
            <v>MISC ASSETS-EDP EQUIP-COST##</v>
          </cell>
          <cell r="C121">
            <v>31941846</v>
          </cell>
          <cell r="D121">
            <v>136</v>
          </cell>
          <cell r="E121">
            <v>0</v>
          </cell>
          <cell r="G121" t="str">
            <v xml:space="preserve"> </v>
          </cell>
          <cell r="I121" t="str">
            <v xml:space="preserve"> </v>
          </cell>
        </row>
        <row r="122">
          <cell r="A122" t="str">
            <v>1823</v>
          </cell>
          <cell r="B122" t="str">
            <v>MISC. ASSETS, E.D.P. EQUIPMENT, DEP</v>
          </cell>
          <cell r="C122">
            <v>-10874251</v>
          </cell>
          <cell r="D122">
            <v>136</v>
          </cell>
          <cell r="E122">
            <v>0</v>
          </cell>
          <cell r="G122" t="str">
            <v xml:space="preserve"> </v>
          </cell>
          <cell r="I122" t="str">
            <v xml:space="preserve"> </v>
          </cell>
        </row>
        <row r="123">
          <cell r="A123" t="str">
            <v>1830</v>
          </cell>
          <cell r="B123" t="str">
            <v>MISC. ASSETS, CO. VEHICLES, COST ##</v>
          </cell>
          <cell r="C123">
            <v>21287174</v>
          </cell>
          <cell r="D123">
            <v>136</v>
          </cell>
          <cell r="E123">
            <v>0</v>
          </cell>
          <cell r="G123" t="str">
            <v xml:space="preserve"> </v>
          </cell>
          <cell r="I123" t="str">
            <v xml:space="preserve"> </v>
          </cell>
        </row>
        <row r="124">
          <cell r="A124" t="str">
            <v>1831</v>
          </cell>
          <cell r="B124" t="str">
            <v>MISC. ASSETS, CO. VEHICLES, DEPR'N</v>
          </cell>
          <cell r="C124">
            <v>-12580270</v>
          </cell>
          <cell r="D124">
            <v>136</v>
          </cell>
          <cell r="E124">
            <v>0</v>
          </cell>
          <cell r="G124" t="str">
            <v xml:space="preserve"> </v>
          </cell>
          <cell r="I124" t="str">
            <v xml:space="preserve"> </v>
          </cell>
        </row>
        <row r="125">
          <cell r="A125" t="str">
            <v>1840</v>
          </cell>
          <cell r="B125" t="str">
            <v>MISC. ASSETS, ADVANCES TO AGENTS</v>
          </cell>
          <cell r="C125">
            <v>1087058</v>
          </cell>
          <cell r="D125">
            <v>136</v>
          </cell>
          <cell r="E125">
            <v>0</v>
          </cell>
          <cell r="G125" t="str">
            <v xml:space="preserve"> </v>
          </cell>
          <cell r="I125" t="str">
            <v xml:space="preserve"> </v>
          </cell>
        </row>
        <row r="126">
          <cell r="A126" t="str">
            <v>1841</v>
          </cell>
          <cell r="B126" t="str">
            <v>MISC. ASSETS, LOANS TO FIELD FORCE</v>
          </cell>
          <cell r="C126">
            <v>11471058</v>
          </cell>
          <cell r="D126">
            <v>136</v>
          </cell>
          <cell r="E126">
            <v>0</v>
          </cell>
          <cell r="G126" t="str">
            <v xml:space="preserve"> </v>
          </cell>
          <cell r="I126" t="str">
            <v xml:space="preserve"> </v>
          </cell>
        </row>
        <row r="127">
          <cell r="A127" t="str">
            <v>1842</v>
          </cell>
          <cell r="B127" t="str">
            <v>MISC. ASSETS, LOANS TO EES</v>
          </cell>
          <cell r="C127">
            <v>26106098</v>
          </cell>
          <cell r="D127">
            <v>136</v>
          </cell>
          <cell r="E127">
            <v>0</v>
          </cell>
          <cell r="G127" t="str">
            <v xml:space="preserve"> </v>
          </cell>
          <cell r="I127" t="str">
            <v xml:space="preserve"> </v>
          </cell>
        </row>
        <row r="128">
          <cell r="A128" t="str">
            <v>1850</v>
          </cell>
          <cell r="B128" t="str">
            <v>MISC. ASSETS, UNIDENTIFIED DEBITS I</v>
          </cell>
          <cell r="C128">
            <v>139830135</v>
          </cell>
          <cell r="D128">
            <v>136</v>
          </cell>
          <cell r="E128">
            <v>0</v>
          </cell>
          <cell r="G128" t="str">
            <v xml:space="preserve"> </v>
          </cell>
          <cell r="I128" t="str">
            <v xml:space="preserve"> </v>
          </cell>
        </row>
        <row r="129">
          <cell r="A129" t="str">
            <v>3360</v>
          </cell>
          <cell r="B129" t="str">
            <v>A/P - INVESTMENT SECURITY TRANSACTI</v>
          </cell>
          <cell r="C129">
            <v>0</v>
          </cell>
          <cell r="D129">
            <v>136</v>
          </cell>
          <cell r="E129">
            <v>0</v>
          </cell>
          <cell r="G129" t="str">
            <v xml:space="preserve"> </v>
          </cell>
          <cell r="I129" t="str">
            <v xml:space="preserve"> </v>
          </cell>
        </row>
        <row r="130">
          <cell r="A130" t="str">
            <v>3952</v>
          </cell>
          <cell r="B130" t="str">
            <v>RESERVE FOR CURRENCY FLUCTUATION -</v>
          </cell>
          <cell r="C130">
            <v>-212826922</v>
          </cell>
          <cell r="D130">
            <v>136</v>
          </cell>
          <cell r="E130">
            <v>0</v>
          </cell>
          <cell r="G130" t="str">
            <v xml:space="preserve"> </v>
          </cell>
          <cell r="I130" t="str">
            <v xml:space="preserve"> </v>
          </cell>
        </row>
        <row r="131">
          <cell r="A131" t="str">
            <v>3959</v>
          </cell>
          <cell r="B131" t="str">
            <v>PROV FOR NEGATIVE RESERVES</v>
          </cell>
          <cell r="C131">
            <v>-381596153</v>
          </cell>
          <cell r="D131">
            <v>136</v>
          </cell>
          <cell r="E131">
            <v>0</v>
          </cell>
          <cell r="G131" t="str">
            <v xml:space="preserve"> </v>
          </cell>
          <cell r="I131" t="str">
            <v xml:space="preserve"> </v>
          </cell>
        </row>
        <row r="132">
          <cell r="A132" t="str">
            <v>3963</v>
          </cell>
          <cell r="B132" t="str">
            <v>STATUTORY DEFICIENCY RESERVE</v>
          </cell>
          <cell r="C132">
            <v>-506596154</v>
          </cell>
          <cell r="D132">
            <v>136</v>
          </cell>
          <cell r="E132">
            <v>0</v>
          </cell>
          <cell r="G132" t="str">
            <v xml:space="preserve"> </v>
          </cell>
          <cell r="I132" t="str">
            <v xml:space="preserve"> </v>
          </cell>
        </row>
        <row r="133">
          <cell r="A133" t="str">
            <v>3968</v>
          </cell>
          <cell r="B133" t="str">
            <v>RESERVE FOR GROUP CASH VALUE</v>
          </cell>
          <cell r="C133">
            <v>-980442308</v>
          </cell>
          <cell r="D133">
            <v>136</v>
          </cell>
          <cell r="E133">
            <v>0</v>
          </cell>
          <cell r="G133" t="str">
            <v xml:space="preserve"> </v>
          </cell>
          <cell r="I133" t="str">
            <v xml:space="preserve"> </v>
          </cell>
        </row>
        <row r="134">
          <cell r="A134" t="str">
            <v>3969</v>
          </cell>
          <cell r="B134" t="str">
            <v>PROV FOR TRANSITIONAL SOLVERENCY</v>
          </cell>
          <cell r="C134">
            <v>-128615384</v>
          </cell>
          <cell r="D134">
            <v>136</v>
          </cell>
          <cell r="E134">
            <v>0</v>
          </cell>
          <cell r="G134" t="str">
            <v xml:space="preserve"> </v>
          </cell>
          <cell r="I134" t="str">
            <v xml:space="preserve"> </v>
          </cell>
        </row>
        <row r="135">
          <cell r="A135" t="str">
            <v>3990</v>
          </cell>
          <cell r="B135" t="str">
            <v>SURPLUS - UNALLOCATED</v>
          </cell>
          <cell r="C135">
            <v>-1655480710</v>
          </cell>
          <cell r="D135">
            <v>136</v>
          </cell>
          <cell r="E135">
            <v>0</v>
          </cell>
          <cell r="G135" t="str">
            <v xml:space="preserve"> </v>
          </cell>
          <cell r="I135" t="str">
            <v xml:space="preserve"> </v>
          </cell>
        </row>
        <row r="136">
          <cell r="A136" t="str">
            <v>4430</v>
          </cell>
          <cell r="B136" t="str">
            <v>CAPITAL GAINS ON BONDS, BOOK VALUE</v>
          </cell>
          <cell r="C136">
            <v>5058797519</v>
          </cell>
          <cell r="D136">
            <v>136</v>
          </cell>
          <cell r="E136">
            <v>0</v>
          </cell>
          <cell r="G136" t="str">
            <v xml:space="preserve"> </v>
          </cell>
          <cell r="I136" t="str">
            <v xml:space="preserve"> </v>
          </cell>
        </row>
        <row r="137">
          <cell r="A137" t="str">
            <v>4431</v>
          </cell>
          <cell r="B137" t="str">
            <v>CAPITAL GAINS ON BONDS, PROCEEDS OF</v>
          </cell>
          <cell r="C137">
            <v>-5125060807</v>
          </cell>
          <cell r="D137">
            <v>136</v>
          </cell>
          <cell r="E137">
            <v>0</v>
          </cell>
          <cell r="G137" t="str">
            <v xml:space="preserve"> </v>
          </cell>
          <cell r="I137" t="str">
            <v xml:space="preserve"> </v>
          </cell>
        </row>
        <row r="138">
          <cell r="A138" t="str">
            <v>4432</v>
          </cell>
          <cell r="B138" t="str">
            <v>CAPITAL LOSSES ON BONDS, BOOK VALUE</v>
          </cell>
          <cell r="C138">
            <v>0</v>
          </cell>
          <cell r="D138">
            <v>136</v>
          </cell>
          <cell r="E138">
            <v>0</v>
          </cell>
          <cell r="G138" t="str">
            <v xml:space="preserve"> </v>
          </cell>
          <cell r="I138" t="str">
            <v xml:space="preserve"> </v>
          </cell>
        </row>
        <row r="139">
          <cell r="A139" t="str">
            <v>4433</v>
          </cell>
          <cell r="B139" t="str">
            <v>CAPITAL LOSSES ON BONDS, PROCEEDS O</v>
          </cell>
          <cell r="C139">
            <v>0</v>
          </cell>
          <cell r="D139">
            <v>136</v>
          </cell>
          <cell r="E139">
            <v>0</v>
          </cell>
          <cell r="G139" t="str">
            <v xml:space="preserve"> </v>
          </cell>
          <cell r="I139" t="str">
            <v xml:space="preserve"> </v>
          </cell>
        </row>
        <row r="140">
          <cell r="A140" t="str">
            <v>4434</v>
          </cell>
          <cell r="B140" t="str">
            <v>CURRENT YEAR'S REALIZED GAINS AND L</v>
          </cell>
          <cell r="C140">
            <v>66263288</v>
          </cell>
          <cell r="D140">
            <v>136</v>
          </cell>
          <cell r="E140">
            <v>0</v>
          </cell>
          <cell r="G140" t="str">
            <v xml:space="preserve"> </v>
          </cell>
          <cell r="I140" t="str">
            <v xml:space="preserve"> </v>
          </cell>
        </row>
        <row r="141">
          <cell r="A141" t="str">
            <v>4437</v>
          </cell>
          <cell r="B141" t="str">
            <v>NET CAPITAL GAINS, BONDS, L/T</v>
          </cell>
          <cell r="C141">
            <v>-66263288</v>
          </cell>
          <cell r="D141">
            <v>136</v>
          </cell>
          <cell r="E141">
            <v>0</v>
          </cell>
          <cell r="G141" t="str">
            <v xml:space="preserve"> </v>
          </cell>
          <cell r="I141" t="str">
            <v xml:space="preserve"> </v>
          </cell>
        </row>
        <row r="142">
          <cell r="A142" t="str">
            <v>4438</v>
          </cell>
          <cell r="B142" t="str">
            <v>NET CAPITAL LOSSES, BONDS, L/T</v>
          </cell>
          <cell r="C142">
            <v>0</v>
          </cell>
          <cell r="D142">
            <v>136</v>
          </cell>
          <cell r="E142">
            <v>0</v>
          </cell>
          <cell r="G142" t="str">
            <v xml:space="preserve"> </v>
          </cell>
          <cell r="I142" t="str">
            <v xml:space="preserve"> </v>
          </cell>
        </row>
        <row r="143">
          <cell r="A143" t="str">
            <v>4439</v>
          </cell>
          <cell r="B143" t="str">
            <v>PROFIT AND LOSSES ON SALES, BONDS,</v>
          </cell>
          <cell r="C143">
            <v>66263288</v>
          </cell>
          <cell r="D143">
            <v>136</v>
          </cell>
          <cell r="E143">
            <v>0</v>
          </cell>
          <cell r="G143" t="str">
            <v xml:space="preserve"> </v>
          </cell>
          <cell r="I143" t="str">
            <v xml:space="preserve"> </v>
          </cell>
        </row>
        <row r="144">
          <cell r="A144" t="str">
            <v>4457</v>
          </cell>
          <cell r="B144" t="str">
            <v>CURRENT YEAR'S REALIZED GAINS REPTD</v>
          </cell>
          <cell r="C144">
            <v>-275250</v>
          </cell>
          <cell r="D144">
            <v>136</v>
          </cell>
          <cell r="E144">
            <v>0</v>
          </cell>
          <cell r="G144" t="str">
            <v xml:space="preserve"> </v>
          </cell>
          <cell r="I144" t="str">
            <v xml:space="preserve"> </v>
          </cell>
        </row>
        <row r="145">
          <cell r="A145" t="str">
            <v>4458</v>
          </cell>
          <cell r="B145" t="str">
            <v>CURRENT YEAR'S REALIZED LOSSES REPT</v>
          </cell>
          <cell r="C145">
            <v>4000</v>
          </cell>
          <cell r="D145">
            <v>136</v>
          </cell>
          <cell r="E145">
            <v>0</v>
          </cell>
          <cell r="G145" t="str">
            <v xml:space="preserve"> </v>
          </cell>
          <cell r="I145" t="str">
            <v xml:space="preserve"> </v>
          </cell>
        </row>
        <row r="146">
          <cell r="A146" t="str">
            <v>4490</v>
          </cell>
          <cell r="B146" t="str">
            <v>CAPITAL GAINS ON COMMON STOCKS, BOO</v>
          </cell>
          <cell r="C146">
            <v>18927788</v>
          </cell>
          <cell r="D146">
            <v>136</v>
          </cell>
          <cell r="E146">
            <v>0</v>
          </cell>
          <cell r="G146" t="str">
            <v xml:space="preserve"> </v>
          </cell>
          <cell r="I146" t="str">
            <v xml:space="preserve"> </v>
          </cell>
        </row>
        <row r="147">
          <cell r="A147" t="str">
            <v>4491</v>
          </cell>
          <cell r="B147" t="str">
            <v>CAPITAL LOSSES ON COMMON STOCKS, BO</v>
          </cell>
          <cell r="C147">
            <v>-93512058</v>
          </cell>
          <cell r="D147">
            <v>136</v>
          </cell>
          <cell r="E147">
            <v>0</v>
          </cell>
          <cell r="G147" t="str">
            <v xml:space="preserve"> </v>
          </cell>
          <cell r="I147" t="str">
            <v xml:space="preserve"> </v>
          </cell>
        </row>
        <row r="148">
          <cell r="A148" t="str">
            <v>4494</v>
          </cell>
          <cell r="B148" t="str">
            <v>CURRENT YEAR'S REALIZED GAINS AND L</v>
          </cell>
          <cell r="C148">
            <v>74584269</v>
          </cell>
          <cell r="D148">
            <v>136</v>
          </cell>
          <cell r="E148">
            <v>0</v>
          </cell>
          <cell r="G148" t="str">
            <v xml:space="preserve"> </v>
          </cell>
          <cell r="I148" t="str">
            <v xml:space="preserve"> </v>
          </cell>
        </row>
        <row r="149">
          <cell r="A149" t="str">
            <v>4497</v>
          </cell>
          <cell r="B149" t="str">
            <v>NET CAPITAL GAINS, COMMON STOCKS</v>
          </cell>
          <cell r="C149">
            <v>-74584269</v>
          </cell>
          <cell r="D149">
            <v>136</v>
          </cell>
          <cell r="E149">
            <v>0</v>
          </cell>
          <cell r="G149" t="str">
            <v xml:space="preserve"> </v>
          </cell>
          <cell r="I149" t="str">
            <v xml:space="preserve"> </v>
          </cell>
        </row>
        <row r="150">
          <cell r="A150" t="str">
            <v>4499</v>
          </cell>
          <cell r="B150" t="str">
            <v>PROFIT AND LOSSES ON SALES, COMMON</v>
          </cell>
          <cell r="C150">
            <v>74584269</v>
          </cell>
          <cell r="D150">
            <v>136</v>
          </cell>
          <cell r="E150">
            <v>0</v>
          </cell>
          <cell r="G150" t="str">
            <v xml:space="preserve"> </v>
          </cell>
          <cell r="I150" t="str">
            <v xml:space="preserve"> </v>
          </cell>
        </row>
        <row r="151">
          <cell r="A151" t="str">
            <v>4507</v>
          </cell>
          <cell r="B151" t="str">
            <v>CURRENT YEAR'S REALIZED GAINS REPTD</v>
          </cell>
          <cell r="C151">
            <v>-500</v>
          </cell>
          <cell r="D151">
            <v>136</v>
          </cell>
          <cell r="E151">
            <v>0</v>
          </cell>
          <cell r="G151" t="str">
            <v xml:space="preserve"> </v>
          </cell>
          <cell r="I151" t="str">
            <v xml:space="preserve"> </v>
          </cell>
        </row>
        <row r="152">
          <cell r="A152" t="str">
            <v>4508</v>
          </cell>
          <cell r="B152" t="str">
            <v>CURRENT YEAR'S REALIZED LOSSES REPT</v>
          </cell>
          <cell r="C152">
            <v>2596</v>
          </cell>
          <cell r="D152">
            <v>136</v>
          </cell>
          <cell r="E152">
            <v>0</v>
          </cell>
          <cell r="G152" t="str">
            <v xml:space="preserve"> </v>
          </cell>
          <cell r="I152" t="str">
            <v xml:space="preserve"> </v>
          </cell>
        </row>
        <row r="153">
          <cell r="A153" t="str">
            <v>4509</v>
          </cell>
          <cell r="B153" t="str">
            <v>CURRENT YEAR'S REALIZED GAINS REPTD</v>
          </cell>
          <cell r="C153">
            <v>-75587192</v>
          </cell>
          <cell r="D153">
            <v>136</v>
          </cell>
          <cell r="E153">
            <v>0</v>
          </cell>
          <cell r="G153" t="str">
            <v xml:space="preserve"> </v>
          </cell>
          <cell r="I153" t="str">
            <v xml:space="preserve"> </v>
          </cell>
        </row>
        <row r="154">
          <cell r="A154" t="str">
            <v>4510</v>
          </cell>
          <cell r="B154" t="str">
            <v>CURRENT YEAR'S REALIZED LOSSES REPT</v>
          </cell>
          <cell r="C154">
            <v>34731</v>
          </cell>
          <cell r="D154">
            <v>136</v>
          </cell>
          <cell r="E154">
            <v>0</v>
          </cell>
          <cell r="G154" t="str">
            <v xml:space="preserve"> </v>
          </cell>
          <cell r="I154" t="str">
            <v xml:space="preserve"> </v>
          </cell>
        </row>
        <row r="155">
          <cell r="A155" t="str">
            <v>4511</v>
          </cell>
          <cell r="B155" t="str">
            <v>CURRENT YEAR'S UNREALIZED GAINS/LOS</v>
          </cell>
          <cell r="C155">
            <v>-212</v>
          </cell>
          <cell r="D155">
            <v>136</v>
          </cell>
          <cell r="E155">
            <v>0</v>
          </cell>
          <cell r="G155" t="str">
            <v xml:space="preserve"> </v>
          </cell>
          <cell r="I155" t="str">
            <v xml:space="preserve"> </v>
          </cell>
        </row>
        <row r="156">
          <cell r="A156" t="str">
            <v>4512</v>
          </cell>
          <cell r="B156" t="str">
            <v>CURRENT YEAR'S UNREALIZED GAINS/LOS</v>
          </cell>
          <cell r="C156">
            <v>-66262904</v>
          </cell>
          <cell r="D156">
            <v>136</v>
          </cell>
          <cell r="E156">
            <v>0</v>
          </cell>
          <cell r="G156" t="str">
            <v xml:space="preserve"> </v>
          </cell>
          <cell r="I156" t="str">
            <v xml:space="preserve"> </v>
          </cell>
        </row>
        <row r="157">
          <cell r="A157" t="str">
            <v>4742</v>
          </cell>
          <cell r="B157" t="str">
            <v>W/D OF BONDS</v>
          </cell>
          <cell r="C157">
            <v>0</v>
          </cell>
          <cell r="D157">
            <v>136</v>
          </cell>
          <cell r="E157">
            <v>0</v>
          </cell>
          <cell r="G157" t="str">
            <v xml:space="preserve"> </v>
          </cell>
          <cell r="I157" t="str">
            <v xml:space="preserve"> </v>
          </cell>
        </row>
        <row r="158">
          <cell r="A158" t="str">
            <v>4770</v>
          </cell>
          <cell r="B158" t="str">
            <v>GAINS OR LOSSES ON CURRENCY EXCHANG</v>
          </cell>
          <cell r="C158">
            <v>1157884</v>
          </cell>
          <cell r="D158">
            <v>136</v>
          </cell>
          <cell r="E158">
            <v>0</v>
          </cell>
          <cell r="G158" t="str">
            <v xml:space="preserve"> </v>
          </cell>
          <cell r="I158" t="str">
            <v xml:space="preserve"> </v>
          </cell>
        </row>
        <row r="159">
          <cell r="A159" t="str">
            <v>4771</v>
          </cell>
          <cell r="B159" t="str">
            <v>GAINS OR LOSSES ON BASE CURR EXCHG</v>
          </cell>
          <cell r="C159">
            <v>-38</v>
          </cell>
          <cell r="D159">
            <v>136</v>
          </cell>
          <cell r="E159">
            <v>0</v>
          </cell>
          <cell r="G159" t="str">
            <v xml:space="preserve"> </v>
          </cell>
          <cell r="I159" t="str">
            <v xml:space="preserve"> </v>
          </cell>
        </row>
        <row r="160">
          <cell r="A160" t="str">
            <v>5380</v>
          </cell>
          <cell r="B160" t="str">
            <v>INCR IN PROV FOR CURRENCY FLUCTUATI</v>
          </cell>
          <cell r="D160">
            <v>136</v>
          </cell>
          <cell r="E160">
            <v>0</v>
          </cell>
          <cell r="G160" t="str">
            <v xml:space="preserve"> </v>
          </cell>
          <cell r="I160" t="str">
            <v xml:space="preserve"> </v>
          </cell>
        </row>
        <row r="161">
          <cell r="A161" t="str">
            <v>5977</v>
          </cell>
          <cell r="B161" t="str">
            <v>NET UNREALIZED GAINS/LOSSES ON INC</v>
          </cell>
          <cell r="D161">
            <v>136</v>
          </cell>
          <cell r="E161">
            <v>0</v>
          </cell>
          <cell r="G161" t="str">
            <v xml:space="preserve"> </v>
          </cell>
          <cell r="I161" t="str">
            <v xml:space="preserve"> </v>
          </cell>
        </row>
        <row r="162">
          <cell r="A162" t="str">
            <v>6201</v>
          </cell>
          <cell r="B162" t="str">
            <v>ORDINARY INSURANCE PROCESS CONTROL,</v>
          </cell>
          <cell r="D162">
            <v>136</v>
          </cell>
          <cell r="E162">
            <v>0</v>
          </cell>
          <cell r="G162" t="str">
            <v xml:space="preserve"> </v>
          </cell>
          <cell r="I162" t="str">
            <v xml:space="preserve"> </v>
          </cell>
        </row>
        <row r="163">
          <cell r="A163" t="str">
            <v>6204</v>
          </cell>
          <cell r="B163" t="str">
            <v>GROUP PROCESS CONTROL, MANUAL CHEQU</v>
          </cell>
          <cell r="D163">
            <v>136</v>
          </cell>
          <cell r="E163">
            <v>0</v>
          </cell>
          <cell r="G163" t="str">
            <v xml:space="preserve"> </v>
          </cell>
          <cell r="I163" t="str">
            <v xml:space="preserve"> </v>
          </cell>
        </row>
        <row r="164">
          <cell r="A164" t="str">
            <v>6207</v>
          </cell>
          <cell r="B164" t="str">
            <v>INVESTMENT PROCESS CONTROL</v>
          </cell>
          <cell r="D164">
            <v>136</v>
          </cell>
          <cell r="E164">
            <v>0</v>
          </cell>
          <cell r="G164" t="str">
            <v xml:space="preserve"> </v>
          </cell>
          <cell r="I164" t="str">
            <v xml:space="preserve"> </v>
          </cell>
        </row>
        <row r="165">
          <cell r="A165" t="str">
            <v>6212</v>
          </cell>
          <cell r="B165" t="str">
            <v>G.A.S. PROCESS CONTROL</v>
          </cell>
          <cell r="D165">
            <v>136</v>
          </cell>
          <cell r="E165">
            <v>0</v>
          </cell>
          <cell r="G165" t="str">
            <v xml:space="preserve"> </v>
          </cell>
          <cell r="I165" t="str">
            <v xml:space="preserve"> </v>
          </cell>
        </row>
        <row r="166">
          <cell r="A166" t="str">
            <v>6226</v>
          </cell>
          <cell r="B166" t="str">
            <v>AGENCY PROCESS CONTROL - GENERATED</v>
          </cell>
          <cell r="D166">
            <v>136</v>
          </cell>
          <cell r="E166">
            <v>0</v>
          </cell>
          <cell r="G166" t="str">
            <v xml:space="preserve"> </v>
          </cell>
          <cell r="I166" t="str">
            <v xml:space="preserve"> </v>
          </cell>
        </row>
        <row r="167">
          <cell r="A167" t="str">
            <v>6301</v>
          </cell>
          <cell r="B167" t="str">
            <v>ORDINARY INSURANCE - A.M.P. CONTROL</v>
          </cell>
          <cell r="D167">
            <v>136</v>
          </cell>
          <cell r="E167">
            <v>0</v>
          </cell>
          <cell r="G167" t="str">
            <v xml:space="preserve"> </v>
          </cell>
          <cell r="I167" t="str">
            <v xml:space="preserve"> </v>
          </cell>
        </row>
        <row r="168">
          <cell r="A168" t="str">
            <v>6305</v>
          </cell>
          <cell r="B168" t="str">
            <v>BRANCH OFFICE PAYROLL</v>
          </cell>
          <cell r="D168">
            <v>136</v>
          </cell>
          <cell r="E168">
            <v>0</v>
          </cell>
          <cell r="G168" t="str">
            <v xml:space="preserve"> </v>
          </cell>
          <cell r="I168" t="str">
            <v xml:space="preserve"> </v>
          </cell>
        </row>
        <row r="169">
          <cell r="A169" t="str">
            <v>6309</v>
          </cell>
          <cell r="B169" t="str">
            <v>ORDINARY STAFF ASSURANCE TRANSFER C</v>
          </cell>
          <cell r="D169">
            <v>136</v>
          </cell>
          <cell r="E169">
            <v>0</v>
          </cell>
          <cell r="G169" t="str">
            <v xml:space="preserve"> </v>
          </cell>
          <cell r="I169" t="str">
            <v xml:space="preserve"> </v>
          </cell>
        </row>
        <row r="170">
          <cell r="A170" t="str">
            <v>6332</v>
          </cell>
          <cell r="B170" t="str">
            <v>AGENCY RECEIPTS AND PAYMENTS BY BRA</v>
          </cell>
          <cell r="D170">
            <v>136</v>
          </cell>
          <cell r="E170">
            <v>0</v>
          </cell>
          <cell r="G170" t="str">
            <v xml:space="preserve"> </v>
          </cell>
          <cell r="I170" t="str">
            <v xml:space="preserve"> </v>
          </cell>
        </row>
        <row r="171">
          <cell r="A171" t="str">
            <v>6333</v>
          </cell>
          <cell r="B171" t="str">
            <v>AGENCY ORDINARY INSURANCE DEDUCTION</v>
          </cell>
          <cell r="D171">
            <v>136</v>
          </cell>
          <cell r="E171">
            <v>0</v>
          </cell>
          <cell r="G171" t="str">
            <v xml:space="preserve"> </v>
          </cell>
          <cell r="I171" t="str">
            <v xml:space="preserve"> </v>
          </cell>
        </row>
        <row r="172">
          <cell r="A172" t="str">
            <v>6393</v>
          </cell>
          <cell r="B172" t="str">
            <v>PHILIPPINE TRANSFER CONTROL</v>
          </cell>
          <cell r="D172">
            <v>136</v>
          </cell>
          <cell r="E172">
            <v>0</v>
          </cell>
          <cell r="G172" t="str">
            <v xml:space="preserve"> </v>
          </cell>
          <cell r="I172" t="str">
            <v xml:space="preserve"> </v>
          </cell>
        </row>
        <row r="173">
          <cell r="A173" t="str">
            <v>6403</v>
          </cell>
          <cell r="B173" t="str">
            <v>AGENCY OR STAFF DEFICIENCIES</v>
          </cell>
          <cell r="D173">
            <v>136</v>
          </cell>
          <cell r="E173">
            <v>0</v>
          </cell>
          <cell r="G173" t="str">
            <v xml:space="preserve"> </v>
          </cell>
          <cell r="I173" t="str">
            <v xml:space="preserve"> </v>
          </cell>
        </row>
        <row r="174">
          <cell r="A174" t="str">
            <v>6420</v>
          </cell>
          <cell r="B174" t="str">
            <v>TRANSFER TO/FROM P.A.D.</v>
          </cell>
          <cell r="D174">
            <v>136</v>
          </cell>
          <cell r="E174">
            <v>0</v>
          </cell>
          <cell r="G174" t="str">
            <v xml:space="preserve"> </v>
          </cell>
          <cell r="I174" t="str">
            <v xml:space="preserve"> </v>
          </cell>
        </row>
        <row r="175">
          <cell r="A175" t="str">
            <v>6434</v>
          </cell>
          <cell r="B175" t="str">
            <v>C.S.A. FOREIGN BRANCH CONTROL</v>
          </cell>
          <cell r="D175">
            <v>136</v>
          </cell>
          <cell r="E175">
            <v>0</v>
          </cell>
          <cell r="G175" t="str">
            <v xml:space="preserve"> </v>
          </cell>
          <cell r="I175" t="str">
            <v xml:space="preserve"> </v>
          </cell>
        </row>
        <row r="176">
          <cell r="A176" t="str">
            <v>6444</v>
          </cell>
          <cell r="B176" t="str">
            <v>TRANSFERS BETWEEN BANKING C.D.B.'S,</v>
          </cell>
          <cell r="D176">
            <v>136</v>
          </cell>
          <cell r="E176">
            <v>0</v>
          </cell>
          <cell r="G176" t="str">
            <v xml:space="preserve"> </v>
          </cell>
          <cell r="I176" t="str">
            <v xml:space="preserve"> </v>
          </cell>
        </row>
        <row r="177">
          <cell r="A177" t="str">
            <v>6490</v>
          </cell>
          <cell r="B177" t="str">
            <v>G.A.S. TRANSFER ACCOUNT, FROM CANAD</v>
          </cell>
          <cell r="D177">
            <v>136</v>
          </cell>
          <cell r="E177">
            <v>0</v>
          </cell>
          <cell r="G177" t="str">
            <v xml:space="preserve"> </v>
          </cell>
          <cell r="I177" t="str">
            <v xml:space="preserve"> </v>
          </cell>
        </row>
        <row r="178">
          <cell r="A178" t="str">
            <v>6499</v>
          </cell>
          <cell r="B178" t="str">
            <v>TRANSFERS BETWEEN INVESTMENT AND CA</v>
          </cell>
          <cell r="C178">
            <v>81795115</v>
          </cell>
          <cell r="D178">
            <v>136</v>
          </cell>
          <cell r="E178">
            <v>0</v>
          </cell>
          <cell r="G178" t="str">
            <v xml:space="preserve"> </v>
          </cell>
          <cell r="I178" t="str">
            <v xml:space="preserve"> </v>
          </cell>
        </row>
        <row r="179">
          <cell r="A179" t="str">
            <v>6888</v>
          </cell>
          <cell r="B179" t="str">
            <v>NOTIONAL BANK ACCOUNT PROCESS CONTR</v>
          </cell>
          <cell r="D179">
            <v>136</v>
          </cell>
          <cell r="E179">
            <v>0</v>
          </cell>
          <cell r="G179" t="str">
            <v xml:space="preserve"> </v>
          </cell>
          <cell r="I179" t="str">
            <v xml:space="preserve"> </v>
          </cell>
        </row>
        <row r="180">
          <cell r="A180" t="str">
            <v>6900</v>
          </cell>
          <cell r="B180" t="str">
            <v>G.A.S. FILE(FC) INVALID ITEM OFFSET</v>
          </cell>
          <cell r="D180">
            <v>136</v>
          </cell>
          <cell r="E180">
            <v>0</v>
          </cell>
          <cell r="G180" t="str">
            <v xml:space="preserve"> </v>
          </cell>
          <cell r="I180" t="str">
            <v xml:space="preserve"> </v>
          </cell>
        </row>
        <row r="181">
          <cell r="A181" t="str">
            <v>6997</v>
          </cell>
          <cell r="B181" t="str">
            <v>FRONTEND-BAL APPL DR/CR JES-STAT</v>
          </cell>
          <cell r="D181">
            <v>136</v>
          </cell>
          <cell r="E181">
            <v>0</v>
          </cell>
          <cell r="G181" t="str">
            <v xml:space="preserve"> </v>
          </cell>
          <cell r="I181" t="str">
            <v xml:space="preserve"> </v>
          </cell>
        </row>
        <row r="182">
          <cell r="A182" t="str">
            <v>6999</v>
          </cell>
          <cell r="B182" t="str">
            <v>FRONTEND SUS RECYC-DIRECT FEED-STAT</v>
          </cell>
          <cell r="C182">
            <v>19</v>
          </cell>
          <cell r="D182">
            <v>136</v>
          </cell>
          <cell r="E182">
            <v>0</v>
          </cell>
          <cell r="G182" t="str">
            <v xml:space="preserve"> </v>
          </cell>
          <cell r="I182" t="str">
            <v xml:space="preserve"> </v>
          </cell>
        </row>
        <row r="183">
          <cell r="A183" t="str">
            <v>7000</v>
          </cell>
          <cell r="B183" t="str">
            <v>NOTIONAL STATUTORY ACCOUNTS OFFSET</v>
          </cell>
          <cell r="C183">
            <v>-19</v>
          </cell>
          <cell r="D183">
            <v>136</v>
          </cell>
          <cell r="E183">
            <v>0</v>
          </cell>
          <cell r="G183" t="str">
            <v xml:space="preserve"> </v>
          </cell>
          <cell r="I183" t="str">
            <v xml:space="preserve"> </v>
          </cell>
        </row>
        <row r="184">
          <cell r="A184" t="str">
            <v>7010</v>
          </cell>
          <cell r="B184" t="str">
            <v>NOTIONAL BANK ACCOUNT - O/B ACCT</v>
          </cell>
          <cell r="C184">
            <v>228595576</v>
          </cell>
          <cell r="D184">
            <v>136</v>
          </cell>
          <cell r="E184">
            <v>0</v>
          </cell>
          <cell r="G184" t="str">
            <v xml:space="preserve"> </v>
          </cell>
          <cell r="I184" t="str">
            <v xml:space="preserve"> </v>
          </cell>
        </row>
        <row r="185">
          <cell r="A185" t="str">
            <v>7020</v>
          </cell>
          <cell r="B185" t="str">
            <v>SHORT TERM BONDS - INTERNATIONAL, O</v>
          </cell>
          <cell r="C185">
            <v>-162268596</v>
          </cell>
          <cell r="D185">
            <v>136</v>
          </cell>
          <cell r="E185">
            <v>0</v>
          </cell>
          <cell r="G185" t="str">
            <v xml:space="preserve"> </v>
          </cell>
          <cell r="I185" t="str">
            <v xml:space="preserve"> </v>
          </cell>
        </row>
        <row r="186">
          <cell r="A186" t="str">
            <v>7030</v>
          </cell>
          <cell r="B186" t="str">
            <v>NOTIONAL CASH ADJUSTMENT</v>
          </cell>
          <cell r="C186">
            <v>-104019231</v>
          </cell>
          <cell r="D186">
            <v>136</v>
          </cell>
          <cell r="E186">
            <v>0</v>
          </cell>
          <cell r="G186" t="str">
            <v xml:space="preserve"> </v>
          </cell>
          <cell r="I186" t="str">
            <v xml:space="preserve"> </v>
          </cell>
        </row>
        <row r="187">
          <cell r="A187" t="str">
            <v>7040</v>
          </cell>
          <cell r="B187" t="str">
            <v>NOTIONAL CASH ADJUSTMENT</v>
          </cell>
          <cell r="C187">
            <v>31372942</v>
          </cell>
          <cell r="D187">
            <v>136</v>
          </cell>
          <cell r="E187">
            <v>0</v>
          </cell>
          <cell r="G187" t="str">
            <v xml:space="preserve"> </v>
          </cell>
          <cell r="I187" t="str">
            <v xml:space="preserve"> </v>
          </cell>
        </row>
        <row r="188">
          <cell r="A188" t="str">
            <v>7300</v>
          </cell>
          <cell r="B188" t="str">
            <v>OPENING NOTIONAL FUNDS</v>
          </cell>
          <cell r="C188">
            <v>158268133</v>
          </cell>
          <cell r="D188">
            <v>136</v>
          </cell>
          <cell r="E188">
            <v>0</v>
          </cell>
          <cell r="G188" t="str">
            <v xml:space="preserve"> </v>
          </cell>
          <cell r="I188" t="str">
            <v xml:space="preserve"> </v>
          </cell>
        </row>
        <row r="189">
          <cell r="A189" t="str">
            <v>7305</v>
          </cell>
          <cell r="B189" t="str">
            <v>DIVIDEND AND INTEREST - SHORT TERM</v>
          </cell>
          <cell r="C189">
            <v>717673</v>
          </cell>
          <cell r="D189">
            <v>136</v>
          </cell>
          <cell r="E189">
            <v>0</v>
          </cell>
          <cell r="G189" t="str">
            <v xml:space="preserve"> </v>
          </cell>
          <cell r="I189" t="str">
            <v xml:space="preserve"> </v>
          </cell>
        </row>
        <row r="190">
          <cell r="A190" t="str">
            <v>7307</v>
          </cell>
          <cell r="B190" t="str">
            <v>AMORTIZATION OF PREMIUMS AND ACCRUA</v>
          </cell>
          <cell r="C190">
            <v>4796230</v>
          </cell>
          <cell r="D190">
            <v>136</v>
          </cell>
          <cell r="E190">
            <v>0</v>
          </cell>
          <cell r="G190" t="str">
            <v xml:space="preserve"> </v>
          </cell>
          <cell r="I190" t="str">
            <v xml:space="preserve"> </v>
          </cell>
        </row>
        <row r="191">
          <cell r="A191" t="str">
            <v>7310</v>
          </cell>
          <cell r="B191" t="str">
            <v>UNIT REALIZED GAIN/LOSSES - UNIT TR</v>
          </cell>
          <cell r="C191">
            <v>658904</v>
          </cell>
          <cell r="D191">
            <v>136</v>
          </cell>
          <cell r="E191">
            <v>0</v>
          </cell>
          <cell r="G191" t="str">
            <v xml:space="preserve"> </v>
          </cell>
          <cell r="I191" t="str">
            <v xml:space="preserve"> </v>
          </cell>
        </row>
        <row r="192">
          <cell r="A192" t="str">
            <v>7346</v>
          </cell>
          <cell r="B192" t="str">
            <v>GENERAL EXPENSES</v>
          </cell>
          <cell r="C192">
            <v>0</v>
          </cell>
          <cell r="D192">
            <v>136</v>
          </cell>
          <cell r="E192">
            <v>0</v>
          </cell>
          <cell r="G192" t="str">
            <v xml:space="preserve"> </v>
          </cell>
          <cell r="I192" t="str">
            <v xml:space="preserve"> </v>
          </cell>
        </row>
        <row r="193">
          <cell r="A193" t="str">
            <v>7399</v>
          </cell>
          <cell r="B193" t="str">
            <v>ADJ. NOT'L TRANS.-STIF POOLED FUND</v>
          </cell>
          <cell r="C193">
            <v>0</v>
          </cell>
          <cell r="D193">
            <v>136</v>
          </cell>
          <cell r="E193">
            <v>0</v>
          </cell>
          <cell r="G193" t="str">
            <v xml:space="preserve"> </v>
          </cell>
          <cell r="I193" t="str">
            <v xml:space="preserve"> </v>
          </cell>
        </row>
        <row r="194">
          <cell r="A194" t="str">
            <v>7495</v>
          </cell>
          <cell r="B194" t="str">
            <v>NOTIONAL CONTROL ACCOUNT</v>
          </cell>
          <cell r="C194">
            <v>-81795115</v>
          </cell>
          <cell r="D194">
            <v>136</v>
          </cell>
          <cell r="E194">
            <v>0</v>
          </cell>
          <cell r="G194" t="str">
            <v xml:space="preserve"> </v>
          </cell>
          <cell r="I194" t="str">
            <v xml:space="preserve"> </v>
          </cell>
        </row>
        <row r="195">
          <cell r="B195" t="str">
            <v>OUT OF BALANCE TRIAL BALANCE</v>
          </cell>
          <cell r="C195">
            <v>38884382</v>
          </cell>
          <cell r="D195">
            <v>136</v>
          </cell>
          <cell r="E195">
            <v>0</v>
          </cell>
          <cell r="G195" t="str">
            <v xml:space="preserve"> </v>
          </cell>
          <cell r="I195" t="str">
            <v xml:space="preserve"> </v>
          </cell>
        </row>
        <row r="196">
          <cell r="B196" t="str">
            <v>CURRENT YEAR INCOME</v>
          </cell>
          <cell r="C196">
            <v>-671612290</v>
          </cell>
          <cell r="D196">
            <v>136</v>
          </cell>
          <cell r="E196">
            <v>-4119549866</v>
          </cell>
          <cell r="G196">
            <v>-4119549866</v>
          </cell>
          <cell r="I196" t="str">
            <v>Surplus</v>
          </cell>
        </row>
        <row r="197">
          <cell r="I197" t="str">
            <v xml:space="preserve"> </v>
          </cell>
        </row>
        <row r="198">
          <cell r="C198">
            <v>0</v>
          </cell>
          <cell r="E198">
            <v>0</v>
          </cell>
          <cell r="F198">
            <v>0</v>
          </cell>
          <cell r="G198">
            <v>0</v>
          </cell>
          <cell r="I198" t="str">
            <v xml:space="preserve"> </v>
          </cell>
        </row>
        <row r="200">
          <cell r="A200" t="str">
            <v>4010</v>
          </cell>
          <cell r="B200" t="str">
            <v>1ST YR PREMS, REGULAR, INSCE DIRECT</v>
          </cell>
          <cell r="C200">
            <v>-622871424</v>
          </cell>
          <cell r="D200">
            <v>201</v>
          </cell>
          <cell r="E200">
            <v>0</v>
          </cell>
          <cell r="G200" t="str">
            <v xml:space="preserve"> </v>
          </cell>
          <cell r="I200" t="str">
            <v xml:space="preserve"> </v>
          </cell>
        </row>
        <row r="201">
          <cell r="A201" t="str">
            <v>4018</v>
          </cell>
          <cell r="B201" t="str">
            <v>1ST YR PREMS, PRELIMINARY TERM, INS</v>
          </cell>
          <cell r="C201">
            <v>5077</v>
          </cell>
          <cell r="D201">
            <v>201</v>
          </cell>
          <cell r="E201">
            <v>0</v>
          </cell>
          <cell r="G201" t="str">
            <v xml:space="preserve"> </v>
          </cell>
          <cell r="I201" t="str">
            <v xml:space="preserve"> </v>
          </cell>
        </row>
        <row r="202">
          <cell r="A202" t="str">
            <v>4120</v>
          </cell>
          <cell r="B202" t="str">
            <v>REN'L PREMS, REGULAR, INSCE DIRECT</v>
          </cell>
          <cell r="C202">
            <v>-2334967540</v>
          </cell>
          <cell r="D202">
            <v>201</v>
          </cell>
          <cell r="E202">
            <v>0</v>
          </cell>
          <cell r="G202" t="str">
            <v xml:space="preserve"> </v>
          </cell>
          <cell r="I202" t="str">
            <v xml:space="preserve"> </v>
          </cell>
        </row>
        <row r="203">
          <cell r="A203" t="str">
            <v>4126</v>
          </cell>
          <cell r="B203" t="str">
            <v>REN'L PREMS, CO-INSCE, INSCE SURPLU</v>
          </cell>
          <cell r="C203">
            <v>51365</v>
          </cell>
          <cell r="D203">
            <v>201</v>
          </cell>
          <cell r="E203">
            <v>0</v>
          </cell>
          <cell r="G203" t="str">
            <v xml:space="preserve"> </v>
          </cell>
          <cell r="I203" t="str">
            <v xml:space="preserve"> </v>
          </cell>
        </row>
        <row r="204">
          <cell r="A204" t="str">
            <v>4150</v>
          </cell>
          <cell r="B204" t="str">
            <v>REN'L PREMS, D/C, PREMS WAIVED ON D</v>
          </cell>
          <cell r="C204">
            <v>-885</v>
          </cell>
          <cell r="D204">
            <v>201</v>
          </cell>
          <cell r="E204">
            <v>0</v>
          </cell>
          <cell r="G204" t="str">
            <v xml:space="preserve"> </v>
          </cell>
          <cell r="I204" t="str">
            <v xml:space="preserve"> </v>
          </cell>
        </row>
        <row r="205">
          <cell r="A205" t="str">
            <v>4230</v>
          </cell>
          <cell r="B205" t="str">
            <v>SINGLE PREMS, REGULAR</v>
          </cell>
          <cell r="C205">
            <v>-481</v>
          </cell>
          <cell r="D205">
            <v>201</v>
          </cell>
          <cell r="E205">
            <v>0</v>
          </cell>
          <cell r="G205" t="str">
            <v xml:space="preserve"> </v>
          </cell>
          <cell r="I205" t="str">
            <v xml:space="preserve"> </v>
          </cell>
        </row>
        <row r="206">
          <cell r="A206" t="str">
            <v>4233</v>
          </cell>
          <cell r="B206" t="str">
            <v>SINGLE PREMS, P.U.A., PURCHASED BY</v>
          </cell>
          <cell r="C206">
            <v>-14504000</v>
          </cell>
          <cell r="D206">
            <v>201</v>
          </cell>
          <cell r="E206">
            <v>0</v>
          </cell>
          <cell r="G206" t="str">
            <v xml:space="preserve"> </v>
          </cell>
          <cell r="I206" t="str">
            <v xml:space="preserve"> </v>
          </cell>
        </row>
        <row r="207">
          <cell r="A207" t="str">
            <v>4234</v>
          </cell>
          <cell r="B207" t="str">
            <v>SINGLE PREMS, P.U.A., PURCHASED BY</v>
          </cell>
          <cell r="C207">
            <v>-51731</v>
          </cell>
          <cell r="D207">
            <v>201</v>
          </cell>
          <cell r="E207">
            <v>0</v>
          </cell>
          <cell r="G207" t="str">
            <v xml:space="preserve"> </v>
          </cell>
          <cell r="I207" t="str">
            <v xml:space="preserve"> </v>
          </cell>
        </row>
        <row r="208">
          <cell r="A208" t="str">
            <v>4236</v>
          </cell>
          <cell r="B208" t="str">
            <v>SINGLE PREMS, OTHER, PURCHASED BY D</v>
          </cell>
          <cell r="C208">
            <v>-691135</v>
          </cell>
          <cell r="D208">
            <v>201</v>
          </cell>
          <cell r="E208">
            <v>-2973030754</v>
          </cell>
          <cell r="G208">
            <v>-2973030754</v>
          </cell>
          <cell r="I208" t="str">
            <v>Premiums</v>
          </cell>
        </row>
        <row r="209">
          <cell r="A209" t="str">
            <v>5100</v>
          </cell>
          <cell r="B209" t="str">
            <v>INTEREST CREDITED TO P/H, PROCEEDS</v>
          </cell>
          <cell r="C209">
            <v>26154</v>
          </cell>
          <cell r="D209">
            <v>203</v>
          </cell>
          <cell r="E209">
            <v>0</v>
          </cell>
          <cell r="G209" t="str">
            <v xml:space="preserve"> </v>
          </cell>
          <cell r="I209" t="str">
            <v xml:space="preserve"> </v>
          </cell>
        </row>
        <row r="210">
          <cell r="A210" t="str">
            <v>5101</v>
          </cell>
          <cell r="B210" t="str">
            <v>INTEREST CREDITED TO P/H, PROCEEDS</v>
          </cell>
          <cell r="C210">
            <v>115</v>
          </cell>
          <cell r="D210">
            <v>203</v>
          </cell>
          <cell r="E210">
            <v>0</v>
          </cell>
          <cell r="G210" t="str">
            <v xml:space="preserve"> </v>
          </cell>
          <cell r="I210" t="str">
            <v xml:space="preserve"> </v>
          </cell>
        </row>
        <row r="211">
          <cell r="A211" t="str">
            <v>5102</v>
          </cell>
          <cell r="B211" t="str">
            <v>INTEREST CREDITED TO P/H, DIVS ON D</v>
          </cell>
          <cell r="C211">
            <v>198870885</v>
          </cell>
          <cell r="D211">
            <v>203</v>
          </cell>
          <cell r="E211">
            <v>0</v>
          </cell>
          <cell r="G211" t="str">
            <v xml:space="preserve"> </v>
          </cell>
          <cell r="I211" t="str">
            <v xml:space="preserve"> </v>
          </cell>
        </row>
        <row r="212">
          <cell r="A212" t="str">
            <v>5103</v>
          </cell>
          <cell r="B212" t="str">
            <v>INTEREST CREDITED TO P/H, AMTS ON D</v>
          </cell>
          <cell r="C212">
            <v>3421270</v>
          </cell>
          <cell r="D212">
            <v>203</v>
          </cell>
          <cell r="E212">
            <v>0</v>
          </cell>
          <cell r="G212" t="str">
            <v xml:space="preserve"> </v>
          </cell>
          <cell r="I212" t="str">
            <v xml:space="preserve"> </v>
          </cell>
        </row>
        <row r="213">
          <cell r="A213" t="str">
            <v>5104</v>
          </cell>
          <cell r="B213" t="str">
            <v>INTEREST CREDITED TO P/H, R.R.I.F.,</v>
          </cell>
          <cell r="C213">
            <v>-96135</v>
          </cell>
          <cell r="D213">
            <v>203</v>
          </cell>
          <cell r="E213">
            <v>0</v>
          </cell>
          <cell r="G213" t="str">
            <v xml:space="preserve"> </v>
          </cell>
          <cell r="I213" t="str">
            <v xml:space="preserve"> </v>
          </cell>
        </row>
        <row r="214">
          <cell r="A214" t="str">
            <v>5106</v>
          </cell>
          <cell r="B214" t="str">
            <v>INTEREST CREDITED TO P/H, ACCRUED,</v>
          </cell>
          <cell r="C214">
            <v>22609307</v>
          </cell>
          <cell r="D214">
            <v>203</v>
          </cell>
          <cell r="E214">
            <v>0</v>
          </cell>
          <cell r="G214" t="str">
            <v xml:space="preserve"> </v>
          </cell>
          <cell r="I214" t="str">
            <v xml:space="preserve"> </v>
          </cell>
        </row>
        <row r="215">
          <cell r="A215" t="str">
            <v>5109</v>
          </cell>
          <cell r="B215" t="str">
            <v>INTEREST CREDITED TO P/H, ACCRUED,</v>
          </cell>
          <cell r="C215">
            <v>914172</v>
          </cell>
          <cell r="D215">
            <v>203</v>
          </cell>
          <cell r="E215">
            <v>225745768</v>
          </cell>
          <cell r="G215">
            <v>225745768</v>
          </cell>
          <cell r="I215" t="str">
            <v>Consid for suppl contracts</v>
          </cell>
        </row>
        <row r="216">
          <cell r="A216" t="str">
            <v>4400</v>
          </cell>
          <cell r="B216" t="str">
            <v>INTEREST ON BONDS, RECEIVED, L/T</v>
          </cell>
          <cell r="C216">
            <v>-786474154</v>
          </cell>
          <cell r="D216">
            <v>204</v>
          </cell>
          <cell r="E216">
            <v>0</v>
          </cell>
          <cell r="G216" t="str">
            <v xml:space="preserve"> </v>
          </cell>
          <cell r="I216" t="str">
            <v xml:space="preserve"> </v>
          </cell>
        </row>
        <row r="217">
          <cell r="A217" t="str">
            <v>4401</v>
          </cell>
          <cell r="B217" t="str">
            <v>INTEREST ON BONDS, PAID ON PURCHASE</v>
          </cell>
          <cell r="C217">
            <v>935596</v>
          </cell>
          <cell r="D217">
            <v>204</v>
          </cell>
          <cell r="E217">
            <v>0</v>
          </cell>
          <cell r="G217" t="str">
            <v xml:space="preserve"> </v>
          </cell>
          <cell r="I217" t="str">
            <v xml:space="preserve"> </v>
          </cell>
        </row>
        <row r="218">
          <cell r="A218" t="str">
            <v>4402</v>
          </cell>
          <cell r="B218" t="str">
            <v>INTEREST ON BONDS, DUE, L/T</v>
          </cell>
          <cell r="C218">
            <v>-4952673</v>
          </cell>
          <cell r="D218">
            <v>204</v>
          </cell>
          <cell r="E218">
            <v>0</v>
          </cell>
          <cell r="G218" t="str">
            <v xml:space="preserve"> </v>
          </cell>
          <cell r="I218" t="str">
            <v xml:space="preserve"> </v>
          </cell>
        </row>
        <row r="219">
          <cell r="A219" t="str">
            <v>4403</v>
          </cell>
          <cell r="B219" t="str">
            <v>INTEREST ON BONDS, ACCRUED, L/T</v>
          </cell>
          <cell r="C219">
            <v>-42609635</v>
          </cell>
          <cell r="D219">
            <v>204</v>
          </cell>
          <cell r="E219">
            <v>0</v>
          </cell>
          <cell r="G219" t="str">
            <v xml:space="preserve"> </v>
          </cell>
          <cell r="I219" t="str">
            <v xml:space="preserve"> </v>
          </cell>
        </row>
        <row r="220">
          <cell r="A220" t="str">
            <v>4422</v>
          </cell>
          <cell r="B220" t="str">
            <v>ACCRUAL OF DISC ON BONDS, L/T</v>
          </cell>
          <cell r="C220">
            <v>-282901597</v>
          </cell>
          <cell r="D220">
            <v>204</v>
          </cell>
          <cell r="E220">
            <v>0</v>
          </cell>
          <cell r="G220" t="str">
            <v xml:space="preserve"> </v>
          </cell>
          <cell r="I220" t="str">
            <v xml:space="preserve"> </v>
          </cell>
        </row>
        <row r="221">
          <cell r="A221" t="str">
            <v>4423</v>
          </cell>
          <cell r="B221" t="str">
            <v>AMORT OF PREMS ON BONDS, L/T</v>
          </cell>
          <cell r="C221">
            <v>-728827</v>
          </cell>
          <cell r="D221">
            <v>204</v>
          </cell>
          <cell r="E221">
            <v>0</v>
          </cell>
          <cell r="G221" t="str">
            <v xml:space="preserve"> </v>
          </cell>
          <cell r="I221" t="str">
            <v xml:space="preserve"> </v>
          </cell>
        </row>
        <row r="222">
          <cell r="A222" t="str">
            <v>4460</v>
          </cell>
          <cell r="B222" t="str">
            <v>DIVS ON PREFERRED STOCKS, RECEIVED</v>
          </cell>
          <cell r="C222">
            <v>-45173</v>
          </cell>
          <cell r="D222">
            <v>204</v>
          </cell>
          <cell r="E222">
            <v>0</v>
          </cell>
          <cell r="G222" t="str">
            <v xml:space="preserve"> </v>
          </cell>
          <cell r="I222" t="str">
            <v xml:space="preserve"> </v>
          </cell>
        </row>
        <row r="223">
          <cell r="A223" t="str">
            <v>4470</v>
          </cell>
          <cell r="B223" t="str">
            <v>DIVS ON COMMON STOCKS, RECEIVED</v>
          </cell>
          <cell r="C223">
            <v>-7911712</v>
          </cell>
          <cell r="D223">
            <v>204</v>
          </cell>
          <cell r="E223">
            <v>0</v>
          </cell>
          <cell r="G223" t="str">
            <v xml:space="preserve"> </v>
          </cell>
          <cell r="I223" t="str">
            <v xml:space="preserve"> </v>
          </cell>
        </row>
        <row r="224">
          <cell r="A224" t="str">
            <v>4475</v>
          </cell>
          <cell r="B224" t="str">
            <v>DIVS ON COMMON STOCKS, ACCRUED</v>
          </cell>
          <cell r="C224">
            <v>0</v>
          </cell>
          <cell r="D224">
            <v>204</v>
          </cell>
          <cell r="E224">
            <v>0</v>
          </cell>
          <cell r="G224" t="str">
            <v xml:space="preserve"> </v>
          </cell>
          <cell r="I224" t="str">
            <v xml:space="preserve"> </v>
          </cell>
        </row>
        <row r="225">
          <cell r="A225" t="str">
            <v>4655</v>
          </cell>
          <cell r="B225" t="str">
            <v>INTEREST ON POLICY ADVANCES, INSCE</v>
          </cell>
          <cell r="C225">
            <v>-126214480</v>
          </cell>
          <cell r="D225">
            <v>204</v>
          </cell>
          <cell r="E225">
            <v>0</v>
          </cell>
          <cell r="G225" t="str">
            <v xml:space="preserve"> </v>
          </cell>
          <cell r="I225" t="str">
            <v xml:space="preserve"> </v>
          </cell>
        </row>
        <row r="226">
          <cell r="A226" t="str">
            <v>4662</v>
          </cell>
          <cell r="B226" t="str">
            <v>INTEREST ON BANK DEPS, EARNED</v>
          </cell>
          <cell r="C226">
            <v>-7794597</v>
          </cell>
          <cell r="D226">
            <v>204</v>
          </cell>
          <cell r="E226">
            <v>0</v>
          </cell>
          <cell r="G226" t="str">
            <v xml:space="preserve"> </v>
          </cell>
          <cell r="I226" t="str">
            <v xml:space="preserve"> </v>
          </cell>
        </row>
        <row r="227">
          <cell r="A227" t="str">
            <v>4683</v>
          </cell>
          <cell r="B227" t="str">
            <v>MISC INTEREST RECEIVED, NON-POLICY</v>
          </cell>
          <cell r="C227">
            <v>-36991808</v>
          </cell>
          <cell r="D227">
            <v>204</v>
          </cell>
          <cell r="E227">
            <v>0</v>
          </cell>
          <cell r="G227" t="str">
            <v xml:space="preserve"> </v>
          </cell>
          <cell r="I227" t="str">
            <v xml:space="preserve"> </v>
          </cell>
        </row>
        <row r="228">
          <cell r="A228" t="str">
            <v>4684</v>
          </cell>
          <cell r="B228" t="str">
            <v>INTEREST ON OVERDUE PREMS, UNALLOCA</v>
          </cell>
          <cell r="C228">
            <v>-973154</v>
          </cell>
          <cell r="D228">
            <v>204</v>
          </cell>
          <cell r="E228">
            <v>-1296662214</v>
          </cell>
          <cell r="G228">
            <v>-1296662214</v>
          </cell>
          <cell r="I228" t="str">
            <v>Net investment income</v>
          </cell>
        </row>
        <row r="229">
          <cell r="A229" t="str">
            <v>5001</v>
          </cell>
          <cell r="B229" t="str">
            <v>D/C, REGULAR, INSCE DIRECT</v>
          </cell>
          <cell r="C229">
            <v>163364635</v>
          </cell>
          <cell r="D229">
            <v>208</v>
          </cell>
          <cell r="E229">
            <v>0</v>
          </cell>
          <cell r="G229" t="str">
            <v xml:space="preserve"> </v>
          </cell>
          <cell r="I229" t="str">
            <v xml:space="preserve"> </v>
          </cell>
        </row>
        <row r="230">
          <cell r="A230" t="str">
            <v>5002</v>
          </cell>
          <cell r="B230" t="str">
            <v>D/C, PUA, INSCE DIRECT</v>
          </cell>
          <cell r="C230">
            <v>572788</v>
          </cell>
          <cell r="D230">
            <v>208</v>
          </cell>
          <cell r="E230">
            <v>0</v>
          </cell>
          <cell r="G230" t="str">
            <v xml:space="preserve"> </v>
          </cell>
          <cell r="I230" t="str">
            <v xml:space="preserve"> </v>
          </cell>
        </row>
        <row r="231">
          <cell r="A231" t="str">
            <v>5003</v>
          </cell>
          <cell r="B231" t="str">
            <v>D/C, A.D.B., INSCE DIRECT</v>
          </cell>
          <cell r="C231">
            <v>7770000</v>
          </cell>
          <cell r="D231">
            <v>208</v>
          </cell>
          <cell r="E231">
            <v>0</v>
          </cell>
          <cell r="G231" t="str">
            <v xml:space="preserve"> </v>
          </cell>
          <cell r="I231" t="str">
            <v xml:space="preserve"> </v>
          </cell>
        </row>
        <row r="232">
          <cell r="A232" t="str">
            <v>5019</v>
          </cell>
          <cell r="B232" t="str">
            <v>DISABILITY CLMS, INSTAL, INSCE DIRECT</v>
          </cell>
          <cell r="C232">
            <v>40000</v>
          </cell>
          <cell r="D232">
            <v>208</v>
          </cell>
          <cell r="E232">
            <v>171747423</v>
          </cell>
          <cell r="G232">
            <v>171747423</v>
          </cell>
          <cell r="I232" t="str">
            <v>Death benefits</v>
          </cell>
        </row>
        <row r="233">
          <cell r="A233" t="str">
            <v>5020</v>
          </cell>
          <cell r="B233" t="str">
            <v>M/E, REGULAR, INSCE DIRECT</v>
          </cell>
          <cell r="C233">
            <v>2045731</v>
          </cell>
          <cell r="D233">
            <v>209</v>
          </cell>
          <cell r="E233">
            <v>0</v>
          </cell>
          <cell r="G233" t="str">
            <v xml:space="preserve"> </v>
          </cell>
          <cell r="I233" t="str">
            <v xml:space="preserve"> </v>
          </cell>
        </row>
        <row r="234">
          <cell r="A234" t="str">
            <v>5021</v>
          </cell>
          <cell r="B234" t="str">
            <v>M/E, PUA, INSCE DIRECT</v>
          </cell>
          <cell r="C234">
            <v>131231</v>
          </cell>
          <cell r="D234">
            <v>209</v>
          </cell>
          <cell r="E234">
            <v>2176962</v>
          </cell>
          <cell r="G234">
            <v>2176962</v>
          </cell>
          <cell r="I234" t="str">
            <v>Matured endowments</v>
          </cell>
        </row>
        <row r="235">
          <cell r="A235" t="str">
            <v>5070</v>
          </cell>
          <cell r="B235" t="str">
            <v>ANN INSTAL PYMTS, REGULAR, ANN DIRE</v>
          </cell>
          <cell r="C235">
            <v>19173</v>
          </cell>
          <cell r="D235">
            <v>210</v>
          </cell>
          <cell r="E235">
            <v>19173</v>
          </cell>
          <cell r="G235">
            <v>19173</v>
          </cell>
          <cell r="I235" t="str">
            <v>Annuity benefits</v>
          </cell>
        </row>
        <row r="236">
          <cell r="A236" t="str">
            <v>4125</v>
          </cell>
          <cell r="B236" t="str">
            <v>REN'L PREMS, T.D.B., PREMS WAIVED,</v>
          </cell>
          <cell r="C236">
            <v>1693442</v>
          </cell>
          <cell r="D236">
            <v>211</v>
          </cell>
          <cell r="E236">
            <v>0</v>
          </cell>
          <cell r="G236" t="str">
            <v xml:space="preserve"> </v>
          </cell>
          <cell r="I236" t="str">
            <v xml:space="preserve"> </v>
          </cell>
        </row>
        <row r="237">
          <cell r="A237" t="str">
            <v>4127</v>
          </cell>
          <cell r="B237" t="str">
            <v>REN'L PREMS, D/C, PREMS WAIVED ON D</v>
          </cell>
          <cell r="C237">
            <v>2615404</v>
          </cell>
          <cell r="D237">
            <v>211</v>
          </cell>
          <cell r="E237">
            <v>4308846</v>
          </cell>
          <cell r="G237">
            <v>4308846</v>
          </cell>
          <cell r="I237" t="str">
            <v>Disability benefits</v>
          </cell>
        </row>
        <row r="238">
          <cell r="A238" t="str">
            <v>5030</v>
          </cell>
          <cell r="B238" t="str">
            <v>C.S.V., REGULAR, INSCE DIRECT</v>
          </cell>
          <cell r="C238">
            <v>37709365</v>
          </cell>
          <cell r="D238">
            <v>212</v>
          </cell>
          <cell r="E238">
            <v>0</v>
          </cell>
          <cell r="G238" t="str">
            <v xml:space="preserve"> </v>
          </cell>
          <cell r="I238" t="str">
            <v xml:space="preserve"> </v>
          </cell>
        </row>
        <row r="239">
          <cell r="A239" t="str">
            <v>5031</v>
          </cell>
          <cell r="B239" t="str">
            <v>C.S.V., PUA, INSCE DIRECT</v>
          </cell>
          <cell r="C239">
            <v>2029308</v>
          </cell>
          <cell r="D239">
            <v>212</v>
          </cell>
          <cell r="E239">
            <v>0</v>
          </cell>
          <cell r="G239" t="str">
            <v xml:space="preserve"> </v>
          </cell>
          <cell r="I239" t="str">
            <v xml:space="preserve"> </v>
          </cell>
        </row>
        <row r="240">
          <cell r="A240" t="str">
            <v>5032</v>
          </cell>
          <cell r="B240" t="str">
            <v>C.S.V., CHANGE ALLCES, INSCE DIRECT</v>
          </cell>
          <cell r="C240">
            <v>92746173</v>
          </cell>
          <cell r="D240">
            <v>212</v>
          </cell>
          <cell r="E240">
            <v>132484846</v>
          </cell>
          <cell r="G240">
            <v>132484846</v>
          </cell>
          <cell r="I240" t="str">
            <v>Surrender benefits</v>
          </cell>
        </row>
        <row r="241">
          <cell r="A241" t="str">
            <v>5123</v>
          </cell>
          <cell r="B241" t="str">
            <v>INTEREST PAID ON POLICY CLAIMS, INS</v>
          </cell>
          <cell r="C241">
            <v>7673693</v>
          </cell>
          <cell r="D241">
            <v>214</v>
          </cell>
          <cell r="E241">
            <v>0</v>
          </cell>
          <cell r="G241" t="str">
            <v xml:space="preserve"> </v>
          </cell>
          <cell r="I241" t="str">
            <v xml:space="preserve"> </v>
          </cell>
        </row>
        <row r="242">
          <cell r="A242" t="str">
            <v>5124</v>
          </cell>
          <cell r="B242" t="str">
            <v>INTEREST PAID OTHER, INSCE DIRECT</v>
          </cell>
          <cell r="C242">
            <v>0</v>
          </cell>
          <cell r="D242">
            <v>214</v>
          </cell>
          <cell r="E242">
            <v>0</v>
          </cell>
          <cell r="G242" t="str">
            <v xml:space="preserve"> </v>
          </cell>
          <cell r="I242" t="str">
            <v xml:space="preserve"> </v>
          </cell>
        </row>
        <row r="243">
          <cell r="A243" t="str">
            <v>5325</v>
          </cell>
          <cell r="B243" t="str">
            <v>INTEREST CREDITED TO AGENTS' AND S.</v>
          </cell>
          <cell r="C243">
            <v>29402519</v>
          </cell>
          <cell r="D243">
            <v>214</v>
          </cell>
          <cell r="E243">
            <v>37076212</v>
          </cell>
          <cell r="G243">
            <v>37076212</v>
          </cell>
          <cell r="I243" t="str">
            <v>Interest on policy or contract funds</v>
          </cell>
        </row>
        <row r="244">
          <cell r="A244" t="str">
            <v>5086</v>
          </cell>
          <cell r="B244" t="str">
            <v>PYMTS UNDER SETT'MNT ANNUITIES, INS</v>
          </cell>
          <cell r="C244">
            <v>6096</v>
          </cell>
          <cell r="D244">
            <v>215</v>
          </cell>
          <cell r="E244">
            <v>6096</v>
          </cell>
          <cell r="G244">
            <v>6096</v>
          </cell>
          <cell r="I244" t="str">
            <v>Paym on suppl contracts w life cont</v>
          </cell>
        </row>
        <row r="245">
          <cell r="D245">
            <v>216</v>
          </cell>
          <cell r="E245">
            <v>0</v>
          </cell>
          <cell r="G245">
            <v>0</v>
          </cell>
          <cell r="I245" t="str">
            <v xml:space="preserve"> </v>
          </cell>
        </row>
        <row r="246">
          <cell r="A246" t="str">
            <v>5310</v>
          </cell>
          <cell r="B246" t="str">
            <v>NORMAL INCR IN RES. FOR UNMATURED O</v>
          </cell>
          <cell r="C246">
            <v>916410250</v>
          </cell>
          <cell r="D246">
            <v>217</v>
          </cell>
          <cell r="E246">
            <v>916410250</v>
          </cell>
          <cell r="G246">
            <v>916410250</v>
          </cell>
          <cell r="I246" t="str">
            <v>Inc in aggregate reserve w life cont</v>
          </cell>
        </row>
        <row r="247">
          <cell r="D247">
            <v>218</v>
          </cell>
          <cell r="E247">
            <v>0</v>
          </cell>
          <cell r="G247">
            <v>0</v>
          </cell>
          <cell r="I247" t="str">
            <v xml:space="preserve"> </v>
          </cell>
        </row>
        <row r="248">
          <cell r="A248" t="str">
            <v>5160</v>
          </cell>
          <cell r="B248" t="str">
            <v>1ST YR COMM, REPORTABLE, INSCE DIRE</v>
          </cell>
          <cell r="C248">
            <v>336346154</v>
          </cell>
          <cell r="D248">
            <v>221</v>
          </cell>
          <cell r="E248">
            <v>0</v>
          </cell>
          <cell r="G248" t="str">
            <v xml:space="preserve"> </v>
          </cell>
          <cell r="I248" t="str">
            <v xml:space="preserve"> </v>
          </cell>
        </row>
        <row r="249">
          <cell r="A249" t="str">
            <v>5161</v>
          </cell>
          <cell r="B249" t="str">
            <v>1ST YR COMM, NON-REPORTABLE, INSCE</v>
          </cell>
          <cell r="C249">
            <v>-1426057</v>
          </cell>
          <cell r="D249">
            <v>221</v>
          </cell>
          <cell r="E249">
            <v>0</v>
          </cell>
          <cell r="G249" t="str">
            <v xml:space="preserve"> </v>
          </cell>
          <cell r="I249" t="str">
            <v xml:space="preserve"> </v>
          </cell>
        </row>
        <row r="250">
          <cell r="A250" t="str">
            <v>5162</v>
          </cell>
          <cell r="B250" t="str">
            <v>COMM LOADING ON O/S 1ST YR PREMS, I</v>
          </cell>
          <cell r="C250">
            <v>1966693</v>
          </cell>
          <cell r="D250">
            <v>221</v>
          </cell>
          <cell r="E250">
            <v>0</v>
          </cell>
          <cell r="G250" t="str">
            <v xml:space="preserve"> </v>
          </cell>
          <cell r="I250" t="str">
            <v xml:space="preserve"> </v>
          </cell>
        </row>
        <row r="251">
          <cell r="A251" t="str">
            <v>5170</v>
          </cell>
          <cell r="B251" t="str">
            <v>REN'L COMM, REPORTABLE, INSCE DIREC</v>
          </cell>
          <cell r="C251">
            <v>149856654</v>
          </cell>
          <cell r="D251">
            <v>221</v>
          </cell>
          <cell r="E251">
            <v>0</v>
          </cell>
          <cell r="G251" t="str">
            <v xml:space="preserve"> </v>
          </cell>
          <cell r="I251" t="str">
            <v xml:space="preserve"> </v>
          </cell>
        </row>
        <row r="252">
          <cell r="A252" t="str">
            <v>5171</v>
          </cell>
          <cell r="B252" t="str">
            <v>REN'L COMM, NON-REPORTABLE, INSCE D</v>
          </cell>
          <cell r="C252">
            <v>65115</v>
          </cell>
          <cell r="D252">
            <v>221</v>
          </cell>
          <cell r="E252">
            <v>0</v>
          </cell>
          <cell r="G252" t="str">
            <v xml:space="preserve"> </v>
          </cell>
          <cell r="I252" t="str">
            <v xml:space="preserve"> </v>
          </cell>
        </row>
        <row r="253">
          <cell r="A253" t="str">
            <v>5172</v>
          </cell>
          <cell r="B253" t="str">
            <v>COMM LOADING ON O/S REN'L PREMS, IN</v>
          </cell>
          <cell r="C253">
            <v>2845384</v>
          </cell>
          <cell r="D253">
            <v>221</v>
          </cell>
          <cell r="E253">
            <v>0</v>
          </cell>
          <cell r="G253" t="str">
            <v xml:space="preserve"> </v>
          </cell>
          <cell r="I253" t="str">
            <v xml:space="preserve"> </v>
          </cell>
        </row>
        <row r="254">
          <cell r="A254" t="str">
            <v>5173</v>
          </cell>
          <cell r="B254" t="str">
            <v>INCR IN PROVISION FOR COMM ON A.P.A</v>
          </cell>
          <cell r="C254">
            <v>-940019</v>
          </cell>
          <cell r="D254">
            <v>221</v>
          </cell>
          <cell r="E254">
            <v>488713924</v>
          </cell>
          <cell r="G254">
            <v>488713924</v>
          </cell>
          <cell r="I254" t="str">
            <v>Commissions on premiums/annuity</v>
          </cell>
        </row>
        <row r="255">
          <cell r="A255" t="str">
            <v>4580</v>
          </cell>
          <cell r="B255" t="str">
            <v>INVESTMENT EXPENSES CANADA-LIFE</v>
          </cell>
          <cell r="C255">
            <v>6251712</v>
          </cell>
          <cell r="D255">
            <v>223</v>
          </cell>
          <cell r="E255">
            <v>0</v>
          </cell>
          <cell r="G255" t="str">
            <v xml:space="preserve"> </v>
          </cell>
          <cell r="I255" t="str">
            <v xml:space="preserve"> </v>
          </cell>
        </row>
        <row r="256">
          <cell r="A256" t="str">
            <v>4822</v>
          </cell>
          <cell r="B256" t="str">
            <v>FEE INCOME - ASSIGNMENT, POLICY CHA</v>
          </cell>
          <cell r="C256">
            <v>-395750</v>
          </cell>
          <cell r="D256">
            <v>223</v>
          </cell>
          <cell r="E256">
            <v>0</v>
          </cell>
          <cell r="G256" t="str">
            <v xml:space="preserve"> </v>
          </cell>
          <cell r="I256" t="str">
            <v xml:space="preserve"> </v>
          </cell>
        </row>
        <row r="257">
          <cell r="A257" t="str">
            <v>5225</v>
          </cell>
          <cell r="B257" t="str">
            <v>BUSINESS TAXES (CANADA AND FOREIGN</v>
          </cell>
          <cell r="C257">
            <v>0</v>
          </cell>
          <cell r="D257">
            <v>223</v>
          </cell>
          <cell r="E257">
            <v>0</v>
          </cell>
          <cell r="G257" t="str">
            <v xml:space="preserve"> </v>
          </cell>
          <cell r="I257" t="str">
            <v xml:space="preserve"> </v>
          </cell>
        </row>
        <row r="258">
          <cell r="A258" t="str">
            <v>5400</v>
          </cell>
          <cell r="B258" t="str">
            <v>BULK ADJUSTMENT TO EXPENSES - ALLOC</v>
          </cell>
          <cell r="C258">
            <v>-59152479</v>
          </cell>
          <cell r="D258">
            <v>223</v>
          </cell>
          <cell r="E258">
            <v>0</v>
          </cell>
          <cell r="G258" t="str">
            <v xml:space="preserve"> </v>
          </cell>
          <cell r="I258" t="str">
            <v xml:space="preserve"> </v>
          </cell>
        </row>
        <row r="259">
          <cell r="A259" t="str">
            <v>5401</v>
          </cell>
          <cell r="B259" t="str">
            <v>ADVANCES TO AGENTS - FINANCING</v>
          </cell>
          <cell r="C259">
            <v>-642750</v>
          </cell>
          <cell r="D259">
            <v>223</v>
          </cell>
          <cell r="E259">
            <v>0</v>
          </cell>
          <cell r="G259" t="str">
            <v xml:space="preserve"> </v>
          </cell>
          <cell r="I259" t="str">
            <v xml:space="preserve"> </v>
          </cell>
        </row>
        <row r="260">
          <cell r="A260" t="str">
            <v>5402</v>
          </cell>
          <cell r="B260" t="str">
            <v>PAYMENTS TO SECURE FIELD FORCE - AD</v>
          </cell>
          <cell r="C260">
            <v>784712</v>
          </cell>
          <cell r="D260">
            <v>223</v>
          </cell>
          <cell r="E260">
            <v>0</v>
          </cell>
          <cell r="G260" t="str">
            <v xml:space="preserve"> </v>
          </cell>
          <cell r="I260" t="str">
            <v xml:space="preserve"> </v>
          </cell>
        </row>
        <row r="261">
          <cell r="A261" t="str">
            <v>5403</v>
          </cell>
          <cell r="B261" t="str">
            <v>ADVERTISING</v>
          </cell>
          <cell r="C261">
            <v>3107385</v>
          </cell>
          <cell r="D261">
            <v>223</v>
          </cell>
          <cell r="E261">
            <v>0</v>
          </cell>
          <cell r="G261" t="str">
            <v xml:space="preserve"> </v>
          </cell>
          <cell r="I261" t="str">
            <v xml:space="preserve"> </v>
          </cell>
        </row>
        <row r="262">
          <cell r="A262" t="str">
            <v>5404</v>
          </cell>
          <cell r="B262" t="str">
            <v>TRAINING OF FIELD FORCE - OTHER THA</v>
          </cell>
          <cell r="D262">
            <v>223</v>
          </cell>
          <cell r="E262">
            <v>0</v>
          </cell>
          <cell r="G262" t="str">
            <v xml:space="preserve"> </v>
          </cell>
          <cell r="I262" t="str">
            <v xml:space="preserve"> </v>
          </cell>
        </row>
        <row r="263">
          <cell r="A263" t="str">
            <v>5405</v>
          </cell>
          <cell r="B263" t="str">
            <v>AGENCY CONFERENCES/MEETINGS - OTHER</v>
          </cell>
          <cell r="D263">
            <v>223</v>
          </cell>
          <cell r="E263">
            <v>0</v>
          </cell>
          <cell r="G263" t="str">
            <v xml:space="preserve"> </v>
          </cell>
          <cell r="I263" t="str">
            <v xml:space="preserve"> </v>
          </cell>
        </row>
        <row r="264">
          <cell r="A264" t="str">
            <v>5408</v>
          </cell>
          <cell r="B264" t="str">
            <v>UNIT AND SUB-OFFICE EXPENSES AND AL</v>
          </cell>
          <cell r="D264">
            <v>223</v>
          </cell>
          <cell r="E264">
            <v>0</v>
          </cell>
          <cell r="G264" t="str">
            <v xml:space="preserve"> </v>
          </cell>
          <cell r="I264" t="str">
            <v xml:space="preserve"> </v>
          </cell>
        </row>
        <row r="265">
          <cell r="A265" t="str">
            <v>5409</v>
          </cell>
          <cell r="B265" t="str">
            <v>FIELD FORCE SALARIES - AGENCY</v>
          </cell>
          <cell r="C265">
            <v>51060058</v>
          </cell>
          <cell r="D265">
            <v>223</v>
          </cell>
          <cell r="E265">
            <v>0</v>
          </cell>
          <cell r="G265" t="str">
            <v xml:space="preserve"> </v>
          </cell>
          <cell r="I265" t="str">
            <v xml:space="preserve"> </v>
          </cell>
        </row>
        <row r="266">
          <cell r="A266" t="str">
            <v>5411</v>
          </cell>
          <cell r="B266" t="str">
            <v>ASSOCIATION DUES AND ASSESSMENTS</v>
          </cell>
          <cell r="C266">
            <v>636519</v>
          </cell>
          <cell r="D266">
            <v>223</v>
          </cell>
          <cell r="E266">
            <v>0</v>
          </cell>
          <cell r="G266" t="str">
            <v xml:space="preserve"> </v>
          </cell>
          <cell r="I266" t="str">
            <v xml:space="preserve"> </v>
          </cell>
        </row>
        <row r="267">
          <cell r="A267" t="str">
            <v>5413</v>
          </cell>
          <cell r="B267" t="str">
            <v>AUDITORS FEES - DELOITTE TOUCHE REG</v>
          </cell>
          <cell r="C267">
            <v>578847</v>
          </cell>
          <cell r="D267">
            <v>223</v>
          </cell>
          <cell r="E267">
            <v>0</v>
          </cell>
          <cell r="G267" t="str">
            <v xml:space="preserve"> </v>
          </cell>
          <cell r="I267" t="str">
            <v xml:space="preserve"> </v>
          </cell>
        </row>
        <row r="268">
          <cell r="A268" t="str">
            <v>5414</v>
          </cell>
          <cell r="B268" t="str">
            <v>AUTOMOBILES AND TRUCKS - OTHER OPER</v>
          </cell>
          <cell r="C268">
            <v>4293308</v>
          </cell>
          <cell r="D268">
            <v>223</v>
          </cell>
          <cell r="E268">
            <v>0</v>
          </cell>
          <cell r="G268" t="str">
            <v xml:space="preserve"> </v>
          </cell>
          <cell r="I268" t="str">
            <v xml:space="preserve"> </v>
          </cell>
        </row>
        <row r="269">
          <cell r="A269" t="str">
            <v>5415</v>
          </cell>
          <cell r="B269" t="str">
            <v>FIELD FORCE GUARANTEE PAYMENTS - AG</v>
          </cell>
          <cell r="C269">
            <v>91673</v>
          </cell>
          <cell r="D269">
            <v>223</v>
          </cell>
          <cell r="E269">
            <v>0</v>
          </cell>
          <cell r="G269" t="str">
            <v xml:space="preserve"> </v>
          </cell>
          <cell r="I269" t="str">
            <v xml:space="preserve"> </v>
          </cell>
        </row>
        <row r="270">
          <cell r="A270" t="str">
            <v>5416</v>
          </cell>
          <cell r="B270" t="str">
            <v>BUSINESS RECEPTION/MEETINGS - OTHER</v>
          </cell>
          <cell r="C270">
            <v>7330865</v>
          </cell>
          <cell r="D270">
            <v>223</v>
          </cell>
          <cell r="E270">
            <v>0</v>
          </cell>
          <cell r="G270" t="str">
            <v xml:space="preserve"> </v>
          </cell>
          <cell r="I270" t="str">
            <v xml:space="preserve"> </v>
          </cell>
        </row>
        <row r="271">
          <cell r="A271" t="str">
            <v>5417</v>
          </cell>
          <cell r="B271" t="str">
            <v>FIELD FORCE ALLOWANCES - AGENCY</v>
          </cell>
          <cell r="C271">
            <v>1727097</v>
          </cell>
          <cell r="D271">
            <v>223</v>
          </cell>
          <cell r="E271">
            <v>0</v>
          </cell>
          <cell r="G271" t="str">
            <v xml:space="preserve"> </v>
          </cell>
          <cell r="I271" t="str">
            <v xml:space="preserve"> </v>
          </cell>
        </row>
        <row r="272">
          <cell r="A272" t="str">
            <v>5418</v>
          </cell>
          <cell r="B272" t="str">
            <v>BANK ACTIVITY CHARGES - **** NAME O</v>
          </cell>
          <cell r="C272">
            <v>376942</v>
          </cell>
          <cell r="D272">
            <v>223</v>
          </cell>
          <cell r="E272">
            <v>0</v>
          </cell>
          <cell r="G272" t="str">
            <v xml:space="preserve"> </v>
          </cell>
          <cell r="I272" t="str">
            <v xml:space="preserve"> </v>
          </cell>
        </row>
        <row r="273">
          <cell r="A273" t="str">
            <v>5419</v>
          </cell>
          <cell r="B273" t="str">
            <v>FIELD FORCE BONUSES - AGENCY, ACQUI</v>
          </cell>
          <cell r="C273">
            <v>122417769</v>
          </cell>
          <cell r="D273">
            <v>223</v>
          </cell>
          <cell r="E273">
            <v>0</v>
          </cell>
          <cell r="G273" t="str">
            <v xml:space="preserve"> </v>
          </cell>
          <cell r="I273" t="str">
            <v xml:space="preserve"> </v>
          </cell>
        </row>
        <row r="274">
          <cell r="A274" t="str">
            <v>5420</v>
          </cell>
          <cell r="B274" t="str">
            <v>BOOKS, PERIODICALS AND VIDEO TAPES</v>
          </cell>
          <cell r="C274">
            <v>806154</v>
          </cell>
          <cell r="D274">
            <v>223</v>
          </cell>
          <cell r="E274">
            <v>0</v>
          </cell>
          <cell r="G274" t="str">
            <v xml:space="preserve"> </v>
          </cell>
          <cell r="I274" t="str">
            <v xml:space="preserve"> </v>
          </cell>
        </row>
        <row r="275">
          <cell r="A275" t="str">
            <v>5421</v>
          </cell>
          <cell r="B275" t="str">
            <v>MISCELLANEOUS FIELD FORCE REMUNERAT</v>
          </cell>
          <cell r="C275">
            <v>0</v>
          </cell>
          <cell r="D275">
            <v>223</v>
          </cell>
          <cell r="E275">
            <v>0</v>
          </cell>
          <cell r="G275" t="str">
            <v xml:space="preserve"> </v>
          </cell>
          <cell r="I275" t="str">
            <v xml:space="preserve"> </v>
          </cell>
        </row>
        <row r="276">
          <cell r="A276" t="str">
            <v>5430</v>
          </cell>
          <cell r="B276" t="str">
            <v>EMPLOYEE WELFARE - OTHER</v>
          </cell>
          <cell r="C276">
            <v>14390847</v>
          </cell>
          <cell r="D276">
            <v>223</v>
          </cell>
          <cell r="E276">
            <v>0</v>
          </cell>
          <cell r="G276" t="str">
            <v xml:space="preserve"> </v>
          </cell>
          <cell r="I276" t="str">
            <v xml:space="preserve"> </v>
          </cell>
        </row>
        <row r="277">
          <cell r="A277" t="str">
            <v>5432</v>
          </cell>
          <cell r="B277" t="str">
            <v>CHRGBACKS -CORP INFO SERVICES DEVEL</v>
          </cell>
          <cell r="C277">
            <v>83112769</v>
          </cell>
          <cell r="D277">
            <v>223</v>
          </cell>
          <cell r="E277">
            <v>0</v>
          </cell>
          <cell r="G277" t="str">
            <v xml:space="preserve"> </v>
          </cell>
          <cell r="I277" t="str">
            <v xml:space="preserve"> </v>
          </cell>
        </row>
        <row r="278">
          <cell r="A278" t="str">
            <v>5433</v>
          </cell>
          <cell r="B278" t="str">
            <v>FREIGHT, DUTY, EXPRESS AND COURIER</v>
          </cell>
          <cell r="C278">
            <v>8213481</v>
          </cell>
          <cell r="D278">
            <v>223</v>
          </cell>
          <cell r="E278">
            <v>0</v>
          </cell>
          <cell r="G278" t="str">
            <v xml:space="preserve"> </v>
          </cell>
          <cell r="I278" t="str">
            <v xml:space="preserve"> </v>
          </cell>
        </row>
        <row r="279">
          <cell r="A279" t="str">
            <v>5438</v>
          </cell>
          <cell r="B279" t="str">
            <v>INSPECTION FEES</v>
          </cell>
          <cell r="C279">
            <v>557635</v>
          </cell>
          <cell r="D279">
            <v>223</v>
          </cell>
          <cell r="E279">
            <v>0</v>
          </cell>
          <cell r="G279" t="str">
            <v xml:space="preserve"> </v>
          </cell>
          <cell r="I279" t="str">
            <v xml:space="preserve"> </v>
          </cell>
        </row>
        <row r="280">
          <cell r="A280" t="str">
            <v>5439</v>
          </cell>
          <cell r="B280" t="str">
            <v>INSURANCE, EXCEPT ON REAL ESTATE -</v>
          </cell>
          <cell r="C280">
            <v>1167096</v>
          </cell>
          <cell r="D280">
            <v>223</v>
          </cell>
          <cell r="E280">
            <v>0</v>
          </cell>
          <cell r="G280" t="str">
            <v xml:space="preserve"> </v>
          </cell>
          <cell r="I280" t="str">
            <v xml:space="preserve"> </v>
          </cell>
        </row>
        <row r="281">
          <cell r="A281" t="str">
            <v>5440</v>
          </cell>
          <cell r="B281" t="str">
            <v>INVESTIGATION AND SETTLEMENT OF POL</v>
          </cell>
          <cell r="C281">
            <v>879769</v>
          </cell>
          <cell r="D281">
            <v>223</v>
          </cell>
          <cell r="E281">
            <v>0</v>
          </cell>
          <cell r="G281" t="str">
            <v xml:space="preserve"> </v>
          </cell>
          <cell r="I281" t="str">
            <v xml:space="preserve"> </v>
          </cell>
        </row>
        <row r="282">
          <cell r="A282" t="str">
            <v>5445</v>
          </cell>
          <cell r="B282" t="str">
            <v>LAW COSTS</v>
          </cell>
          <cell r="C282">
            <v>4345250</v>
          </cell>
          <cell r="D282">
            <v>223</v>
          </cell>
          <cell r="E282">
            <v>0</v>
          </cell>
          <cell r="G282" t="str">
            <v xml:space="preserve"> </v>
          </cell>
          <cell r="I282" t="str">
            <v xml:space="preserve"> </v>
          </cell>
        </row>
        <row r="283">
          <cell r="A283" t="str">
            <v>5448</v>
          </cell>
          <cell r="B283" t="str">
            <v>MEDICAL FEES</v>
          </cell>
          <cell r="C283">
            <v>6808980</v>
          </cell>
          <cell r="D283">
            <v>223</v>
          </cell>
          <cell r="E283">
            <v>0</v>
          </cell>
          <cell r="G283" t="str">
            <v xml:space="preserve"> </v>
          </cell>
          <cell r="I283" t="str">
            <v xml:space="preserve"> </v>
          </cell>
        </row>
        <row r="284">
          <cell r="A284" t="str">
            <v>5450</v>
          </cell>
          <cell r="B284" t="str">
            <v>FURNITURE AND FURNISHINGS - PURCHAS</v>
          </cell>
          <cell r="C284">
            <v>4701615</v>
          </cell>
          <cell r="D284">
            <v>223</v>
          </cell>
          <cell r="E284">
            <v>0</v>
          </cell>
          <cell r="G284" t="str">
            <v xml:space="preserve"> </v>
          </cell>
          <cell r="I284" t="str">
            <v xml:space="preserve"> </v>
          </cell>
        </row>
        <row r="285">
          <cell r="A285" t="str">
            <v>5451</v>
          </cell>
          <cell r="B285" t="str">
            <v>EQUIPMENT - COMPUTER SOFTWARE (CCA</v>
          </cell>
          <cell r="C285">
            <v>26483462</v>
          </cell>
          <cell r="D285">
            <v>223</v>
          </cell>
          <cell r="E285">
            <v>0</v>
          </cell>
          <cell r="G285" t="str">
            <v xml:space="preserve"> </v>
          </cell>
          <cell r="I285" t="str">
            <v xml:space="preserve"> </v>
          </cell>
        </row>
        <row r="286">
          <cell r="A286" t="str">
            <v>5452</v>
          </cell>
          <cell r="B286" t="str">
            <v>RENTAL OF EQUIPMENT, FURNITURE AND</v>
          </cell>
          <cell r="C286">
            <v>2205923</v>
          </cell>
          <cell r="D286">
            <v>223</v>
          </cell>
          <cell r="E286">
            <v>0</v>
          </cell>
          <cell r="G286" t="str">
            <v xml:space="preserve"> </v>
          </cell>
          <cell r="I286" t="str">
            <v xml:space="preserve"> </v>
          </cell>
        </row>
        <row r="287">
          <cell r="A287" t="str">
            <v>5455</v>
          </cell>
          <cell r="B287" t="str">
            <v>OVERRIDING COMMISSIONS TO BRANCH MA</v>
          </cell>
          <cell r="C287">
            <v>100000</v>
          </cell>
          <cell r="D287">
            <v>223</v>
          </cell>
          <cell r="E287">
            <v>0</v>
          </cell>
          <cell r="G287" t="str">
            <v xml:space="preserve"> </v>
          </cell>
          <cell r="I287" t="str">
            <v xml:space="preserve"> </v>
          </cell>
        </row>
        <row r="288">
          <cell r="A288" t="str">
            <v>5458</v>
          </cell>
          <cell r="B288" t="str">
            <v>COMPANY PENSIONS AND INSURANCE PLAN</v>
          </cell>
          <cell r="C288">
            <v>24992789</v>
          </cell>
          <cell r="D288">
            <v>223</v>
          </cell>
          <cell r="E288">
            <v>0</v>
          </cell>
          <cell r="G288" t="str">
            <v xml:space="preserve"> </v>
          </cell>
          <cell r="I288" t="str">
            <v xml:space="preserve"> </v>
          </cell>
        </row>
        <row r="289">
          <cell r="A289" t="str">
            <v>5460</v>
          </cell>
          <cell r="B289" t="str">
            <v>COMPANY PENSIONS AND INSURANCE PLAN</v>
          </cell>
          <cell r="C289">
            <v>21683000</v>
          </cell>
          <cell r="D289">
            <v>223</v>
          </cell>
          <cell r="E289">
            <v>0</v>
          </cell>
          <cell r="G289" t="str">
            <v xml:space="preserve"> </v>
          </cell>
          <cell r="I289" t="str">
            <v xml:space="preserve"> </v>
          </cell>
        </row>
        <row r="290">
          <cell r="A290" t="str">
            <v>5461</v>
          </cell>
          <cell r="B290" t="str">
            <v>POSTAGE</v>
          </cell>
          <cell r="C290">
            <v>0</v>
          </cell>
          <cell r="D290">
            <v>223</v>
          </cell>
          <cell r="E290">
            <v>0</v>
          </cell>
          <cell r="G290" t="str">
            <v xml:space="preserve"> </v>
          </cell>
          <cell r="I290" t="str">
            <v xml:space="preserve"> </v>
          </cell>
        </row>
        <row r="291">
          <cell r="A291" t="str">
            <v>5462</v>
          </cell>
          <cell r="B291" t="str">
            <v>PRINTING AND STATIONERY-ALL OTHERS</v>
          </cell>
          <cell r="C291">
            <v>19758153</v>
          </cell>
          <cell r="D291">
            <v>223</v>
          </cell>
          <cell r="E291">
            <v>0</v>
          </cell>
          <cell r="G291" t="str">
            <v xml:space="preserve"> </v>
          </cell>
          <cell r="I291" t="str">
            <v xml:space="preserve"> </v>
          </cell>
        </row>
        <row r="292">
          <cell r="A292" t="str">
            <v>5466</v>
          </cell>
          <cell r="B292" t="str">
            <v>PROFIT AND LOSS - ALL OTHER</v>
          </cell>
          <cell r="C292">
            <v>-2340480</v>
          </cell>
          <cell r="D292">
            <v>223</v>
          </cell>
          <cell r="E292">
            <v>0</v>
          </cell>
          <cell r="G292" t="str">
            <v xml:space="preserve"> </v>
          </cell>
          <cell r="I292" t="str">
            <v xml:space="preserve"> </v>
          </cell>
        </row>
        <row r="293">
          <cell r="A293" t="str">
            <v>5467</v>
          </cell>
          <cell r="B293" t="str">
            <v>PUBLIC HEALTH AND WELFARE</v>
          </cell>
          <cell r="C293">
            <v>612039</v>
          </cell>
          <cell r="D293">
            <v>223</v>
          </cell>
          <cell r="E293">
            <v>0</v>
          </cell>
          <cell r="G293" t="str">
            <v xml:space="preserve"> </v>
          </cell>
          <cell r="I293" t="str">
            <v xml:space="preserve"> </v>
          </cell>
        </row>
        <row r="294">
          <cell r="A294" t="str">
            <v>5471</v>
          </cell>
          <cell r="B294" t="str">
            <v>RENTS AND OTHER OFFICE EXPENSES - A</v>
          </cell>
          <cell r="C294">
            <v>91003847</v>
          </cell>
          <cell r="D294">
            <v>223</v>
          </cell>
          <cell r="E294">
            <v>0</v>
          </cell>
          <cell r="G294" t="str">
            <v xml:space="preserve"> </v>
          </cell>
          <cell r="I294" t="str">
            <v xml:space="preserve"> </v>
          </cell>
        </row>
        <row r="295">
          <cell r="A295" t="str">
            <v>5475</v>
          </cell>
          <cell r="B295" t="str">
            <v>CUSTODY OF SECURITIES, BANK CHARGES</v>
          </cell>
          <cell r="C295">
            <v>1255712</v>
          </cell>
          <cell r="D295">
            <v>223</v>
          </cell>
          <cell r="E295">
            <v>0</v>
          </cell>
          <cell r="G295" t="str">
            <v xml:space="preserve"> </v>
          </cell>
          <cell r="I295" t="str">
            <v xml:space="preserve"> </v>
          </cell>
        </row>
        <row r="296">
          <cell r="A296" t="str">
            <v>5477</v>
          </cell>
          <cell r="B296" t="str">
            <v>SALARIES AND ALLOWANCES TO OFFICE S</v>
          </cell>
          <cell r="C296">
            <v>148594731</v>
          </cell>
          <cell r="D296">
            <v>223</v>
          </cell>
          <cell r="E296">
            <v>0</v>
          </cell>
          <cell r="G296" t="str">
            <v xml:space="preserve"> </v>
          </cell>
          <cell r="I296" t="str">
            <v xml:space="preserve"> </v>
          </cell>
        </row>
        <row r="297">
          <cell r="A297" t="str">
            <v>5479</v>
          </cell>
          <cell r="B297" t="str">
            <v>SPECIAL FUND - NON-REPORTABLE ITEMS</v>
          </cell>
          <cell r="C297">
            <v>1887692</v>
          </cell>
          <cell r="D297">
            <v>223</v>
          </cell>
          <cell r="E297">
            <v>0</v>
          </cell>
          <cell r="G297" t="str">
            <v xml:space="preserve"> </v>
          </cell>
          <cell r="I297" t="str">
            <v xml:space="preserve"> </v>
          </cell>
        </row>
        <row r="298">
          <cell r="A298" t="str">
            <v>5480</v>
          </cell>
          <cell r="B298" t="str">
            <v>SPECIAL EXPENSES - SUB COMPANIES</v>
          </cell>
          <cell r="C298">
            <v>-4767538</v>
          </cell>
          <cell r="D298">
            <v>223</v>
          </cell>
          <cell r="E298">
            <v>0</v>
          </cell>
          <cell r="G298" t="str">
            <v xml:space="preserve"> </v>
          </cell>
          <cell r="I298" t="str">
            <v xml:space="preserve"> </v>
          </cell>
        </row>
        <row r="299">
          <cell r="A299" t="str">
            <v>5482</v>
          </cell>
          <cell r="B299" t="str">
            <v>AUTOMOBILE EXPENSES</v>
          </cell>
          <cell r="C299">
            <v>2122923</v>
          </cell>
          <cell r="D299">
            <v>223</v>
          </cell>
          <cell r="E299">
            <v>0</v>
          </cell>
          <cell r="G299" t="str">
            <v xml:space="preserve"> </v>
          </cell>
          <cell r="I299" t="str">
            <v xml:space="preserve"> </v>
          </cell>
        </row>
        <row r="300">
          <cell r="A300" t="str">
            <v>5483</v>
          </cell>
          <cell r="B300" t="str">
            <v>CO. CONT. TO QUEBEC SALES TAX</v>
          </cell>
          <cell r="C300">
            <v>4124635</v>
          </cell>
          <cell r="D300">
            <v>223</v>
          </cell>
          <cell r="E300">
            <v>0</v>
          </cell>
          <cell r="G300" t="str">
            <v xml:space="preserve"> </v>
          </cell>
          <cell r="I300" t="str">
            <v xml:space="preserve"> </v>
          </cell>
        </row>
        <row r="301">
          <cell r="A301" t="str">
            <v>5484</v>
          </cell>
          <cell r="B301" t="str">
            <v>MISC SERVICE AND RETAINERS, OTHER</v>
          </cell>
          <cell r="C301">
            <v>7891346</v>
          </cell>
          <cell r="D301">
            <v>223</v>
          </cell>
          <cell r="E301">
            <v>0</v>
          </cell>
          <cell r="G301" t="str">
            <v xml:space="preserve"> </v>
          </cell>
          <cell r="I301" t="str">
            <v xml:space="preserve"> </v>
          </cell>
        </row>
        <row r="302">
          <cell r="A302" t="str">
            <v>5486</v>
          </cell>
          <cell r="B302" t="str">
            <v>TELEPHONE EQUIPMENT</v>
          </cell>
          <cell r="C302">
            <v>18461654</v>
          </cell>
          <cell r="D302">
            <v>223</v>
          </cell>
          <cell r="E302">
            <v>0</v>
          </cell>
          <cell r="G302" t="str">
            <v xml:space="preserve"> </v>
          </cell>
          <cell r="I302" t="str">
            <v xml:space="preserve"> </v>
          </cell>
        </row>
        <row r="303">
          <cell r="A303" t="str">
            <v>5489</v>
          </cell>
          <cell r="B303" t="str">
            <v>TRAVELLING - STAFF, TRAVEL EXPENSES</v>
          </cell>
          <cell r="C303">
            <v>24804423</v>
          </cell>
          <cell r="D303">
            <v>223</v>
          </cell>
          <cell r="E303">
            <v>0</v>
          </cell>
          <cell r="G303" t="str">
            <v xml:space="preserve"> </v>
          </cell>
          <cell r="I303" t="str">
            <v xml:space="preserve"> </v>
          </cell>
        </row>
        <row r="304">
          <cell r="A304" t="str">
            <v>5492</v>
          </cell>
          <cell r="B304" t="str">
            <v>STAFF TRANSFER - OTHER</v>
          </cell>
          <cell r="C304">
            <v>0</v>
          </cell>
          <cell r="D304">
            <v>223</v>
          </cell>
          <cell r="E304">
            <v>0</v>
          </cell>
          <cell r="G304" t="str">
            <v xml:space="preserve"> </v>
          </cell>
          <cell r="I304" t="str">
            <v xml:space="preserve"> </v>
          </cell>
        </row>
        <row r="305">
          <cell r="A305" t="str">
            <v>5493</v>
          </cell>
          <cell r="B305" t="str">
            <v>TRAINING OF STAFF - OTHER</v>
          </cell>
          <cell r="C305">
            <v>7883943</v>
          </cell>
          <cell r="D305">
            <v>223</v>
          </cell>
          <cell r="E305">
            <v>0</v>
          </cell>
          <cell r="G305" t="str">
            <v xml:space="preserve"> </v>
          </cell>
          <cell r="I305" t="str">
            <v xml:space="preserve"> </v>
          </cell>
        </row>
        <row r="306">
          <cell r="A306" t="str">
            <v>5497</v>
          </cell>
          <cell r="B306" t="str">
            <v>MAINTENANCE</v>
          </cell>
          <cell r="C306">
            <v>3439962</v>
          </cell>
          <cell r="D306">
            <v>223</v>
          </cell>
          <cell r="E306">
            <v>0</v>
          </cell>
          <cell r="G306" t="str">
            <v xml:space="preserve"> </v>
          </cell>
          <cell r="I306" t="str">
            <v xml:space="preserve"> </v>
          </cell>
        </row>
        <row r="307">
          <cell r="A307" t="str">
            <v>5499</v>
          </cell>
          <cell r="B307" t="str">
            <v>ALL OTHER ITEMS OF EXPENDITURES - O</v>
          </cell>
          <cell r="C307">
            <v>431903</v>
          </cell>
          <cell r="D307">
            <v>223</v>
          </cell>
          <cell r="E307">
            <v>664079623</v>
          </cell>
          <cell r="G307">
            <v>664079623</v>
          </cell>
          <cell r="I307" t="str">
            <v>General insurance expense</v>
          </cell>
        </row>
        <row r="308">
          <cell r="A308" t="str">
            <v>5204</v>
          </cell>
          <cell r="B308" t="str">
            <v>PREM TAXES, OTHER, UNALLOCATED</v>
          </cell>
          <cell r="C308">
            <v>157351923</v>
          </cell>
          <cell r="D308">
            <v>224</v>
          </cell>
          <cell r="E308">
            <v>0</v>
          </cell>
          <cell r="G308" t="str">
            <v xml:space="preserve"> </v>
          </cell>
          <cell r="I308" t="str">
            <v xml:space="preserve"> </v>
          </cell>
        </row>
        <row r="309">
          <cell r="A309" t="str">
            <v>5208</v>
          </cell>
          <cell r="B309" t="str">
            <v>INCOME TAXES, OTHER</v>
          </cell>
          <cell r="C309">
            <v>121949289</v>
          </cell>
          <cell r="D309">
            <v>224</v>
          </cell>
          <cell r="E309">
            <v>0</v>
          </cell>
          <cell r="G309" t="str">
            <v xml:space="preserve"> </v>
          </cell>
          <cell r="I309" t="str">
            <v xml:space="preserve"> </v>
          </cell>
        </row>
        <row r="310">
          <cell r="A310" t="str">
            <v>5217</v>
          </cell>
          <cell r="B310" t="str">
            <v>LICENSES AND FEES, COMPANY, NON POL</v>
          </cell>
          <cell r="C310">
            <v>8488366</v>
          </cell>
          <cell r="D310">
            <v>224</v>
          </cell>
          <cell r="E310">
            <v>0</v>
          </cell>
          <cell r="G310" t="str">
            <v xml:space="preserve"> </v>
          </cell>
          <cell r="I310" t="str">
            <v xml:space="preserve"> </v>
          </cell>
        </row>
        <row r="311">
          <cell r="A311" t="str">
            <v>5218</v>
          </cell>
          <cell r="B311" t="str">
            <v>LICENSES AND FEES, MANAGERS AND AGE</v>
          </cell>
          <cell r="C311">
            <v>0</v>
          </cell>
          <cell r="D311">
            <v>224</v>
          </cell>
          <cell r="E311">
            <v>0</v>
          </cell>
          <cell r="G311" t="str">
            <v xml:space="preserve"> </v>
          </cell>
          <cell r="I311" t="str">
            <v xml:space="preserve"> </v>
          </cell>
        </row>
        <row r="312">
          <cell r="A312" t="str">
            <v>5219</v>
          </cell>
          <cell r="B312" t="str">
            <v>LICENSES AND FEES, STATUTORY FEES</v>
          </cell>
          <cell r="C312">
            <v>0</v>
          </cell>
          <cell r="D312">
            <v>224</v>
          </cell>
          <cell r="E312">
            <v>0</v>
          </cell>
          <cell r="G312" t="str">
            <v xml:space="preserve"> </v>
          </cell>
          <cell r="I312" t="str">
            <v xml:space="preserve"> </v>
          </cell>
        </row>
        <row r="313">
          <cell r="A313" t="str">
            <v>5221</v>
          </cell>
          <cell r="B313" t="str">
            <v>LICENSES AND FEES, MANAGERS AND AGE</v>
          </cell>
          <cell r="C313">
            <v>59519115</v>
          </cell>
          <cell r="D313">
            <v>224</v>
          </cell>
          <cell r="E313">
            <v>0</v>
          </cell>
          <cell r="G313" t="str">
            <v xml:space="preserve"> </v>
          </cell>
          <cell r="I313" t="str">
            <v xml:space="preserve"> </v>
          </cell>
        </row>
        <row r="314">
          <cell r="A314" t="str">
            <v>5229</v>
          </cell>
          <cell r="B314" t="str">
            <v>REVENUE STAMPS (FOREIGN ONLY</v>
          </cell>
          <cell r="C314">
            <v>0</v>
          </cell>
          <cell r="D314">
            <v>224</v>
          </cell>
          <cell r="E314">
            <v>0</v>
          </cell>
          <cell r="G314" t="str">
            <v xml:space="preserve"> </v>
          </cell>
          <cell r="I314" t="str">
            <v xml:space="preserve"> </v>
          </cell>
        </row>
        <row r="315">
          <cell r="A315" t="str">
            <v>5230</v>
          </cell>
          <cell r="B315" t="str">
            <v>ALL OTHER TAXES, NON POLICY</v>
          </cell>
          <cell r="C315">
            <v>-4111385</v>
          </cell>
          <cell r="D315">
            <v>224</v>
          </cell>
          <cell r="E315">
            <v>343197308</v>
          </cell>
          <cell r="G315">
            <v>343197308</v>
          </cell>
          <cell r="I315" t="str">
            <v>Taxes,licences and fees</v>
          </cell>
        </row>
        <row r="316">
          <cell r="A316" t="str">
            <v>5250</v>
          </cell>
          <cell r="B316" t="str">
            <v>DIVS TO P/H, CASH, INSCE DIRECT</v>
          </cell>
          <cell r="C316">
            <v>9660615</v>
          </cell>
          <cell r="D316">
            <v>229</v>
          </cell>
          <cell r="E316">
            <v>0</v>
          </cell>
          <cell r="G316" t="str">
            <v xml:space="preserve"> </v>
          </cell>
          <cell r="I316" t="str">
            <v xml:space="preserve"> </v>
          </cell>
        </row>
        <row r="317">
          <cell r="A317" t="str">
            <v>5256</v>
          </cell>
          <cell r="B317" t="str">
            <v>DIVS TO P/H, LEFT ON DEP, INSCE DIR</v>
          </cell>
          <cell r="C317">
            <v>447614306</v>
          </cell>
          <cell r="D317">
            <v>229</v>
          </cell>
          <cell r="E317">
            <v>0</v>
          </cell>
          <cell r="G317" t="str">
            <v xml:space="preserve"> </v>
          </cell>
          <cell r="I317" t="str">
            <v xml:space="preserve"> </v>
          </cell>
        </row>
        <row r="318">
          <cell r="A318" t="str">
            <v>5258</v>
          </cell>
          <cell r="B318" t="str">
            <v>DIVS TO P/H, APPLIED TO PAY REN'L P</v>
          </cell>
          <cell r="C318">
            <v>11782846</v>
          </cell>
          <cell r="D318">
            <v>229</v>
          </cell>
          <cell r="E318">
            <v>0</v>
          </cell>
          <cell r="G318" t="str">
            <v xml:space="preserve"> </v>
          </cell>
          <cell r="I318" t="str">
            <v xml:space="preserve"> </v>
          </cell>
        </row>
        <row r="319">
          <cell r="A319" t="str">
            <v>5262</v>
          </cell>
          <cell r="B319" t="str">
            <v>DIVS TO P/H, APPLIED TO PURCHASE PU</v>
          </cell>
          <cell r="C319">
            <v>14638404</v>
          </cell>
          <cell r="D319">
            <v>229</v>
          </cell>
          <cell r="E319">
            <v>0</v>
          </cell>
          <cell r="G319" t="str">
            <v xml:space="preserve"> </v>
          </cell>
          <cell r="I319" t="str">
            <v xml:space="preserve"> </v>
          </cell>
        </row>
        <row r="320">
          <cell r="A320" t="str">
            <v>5265</v>
          </cell>
          <cell r="B320" t="str">
            <v>DIVS TO P/H, APPLIED TO PURCHASE PU</v>
          </cell>
          <cell r="C320">
            <v>288692</v>
          </cell>
          <cell r="D320">
            <v>229</v>
          </cell>
          <cell r="E320">
            <v>0</v>
          </cell>
          <cell r="G320" t="str">
            <v xml:space="preserve"> </v>
          </cell>
          <cell r="I320" t="str">
            <v xml:space="preserve"> </v>
          </cell>
        </row>
        <row r="321">
          <cell r="A321" t="str">
            <v>5301</v>
          </cell>
          <cell r="B321" t="str">
            <v>INCR IN PROV FOR DIVS, INSCE DIRECT</v>
          </cell>
          <cell r="C321">
            <v>128129384</v>
          </cell>
          <cell r="D321">
            <v>229</v>
          </cell>
          <cell r="E321">
            <v>612114247</v>
          </cell>
          <cell r="G321">
            <v>612114247</v>
          </cell>
          <cell r="I321" t="str">
            <v>Dividends/ERR to life policyholders</v>
          </cell>
        </row>
        <row r="323">
          <cell r="C323">
            <v>-671612290</v>
          </cell>
          <cell r="E323">
            <v>-671612290</v>
          </cell>
          <cell r="F323">
            <v>0</v>
          </cell>
          <cell r="G323">
            <v>-671612290</v>
          </cell>
        </row>
      </sheetData>
      <sheetData sheetId="3" refreshError="1">
        <row r="1">
          <cell r="A1" t="str">
            <v>ACCOUNT</v>
          </cell>
          <cell r="B1" t="str">
            <v>TB</v>
          </cell>
        </row>
        <row r="2">
          <cell r="A2" t="str">
            <v>0102</v>
          </cell>
          <cell r="B2">
            <v>1.1000000000000001</v>
          </cell>
        </row>
        <row r="3">
          <cell r="A3" t="str">
            <v>0130</v>
          </cell>
          <cell r="B3">
            <v>1</v>
          </cell>
        </row>
        <row r="4">
          <cell r="A4" t="str">
            <v>0137</v>
          </cell>
          <cell r="B4">
            <v>8</v>
          </cell>
        </row>
        <row r="5">
          <cell r="A5" t="str">
            <v>0138</v>
          </cell>
          <cell r="B5">
            <v>8</v>
          </cell>
        </row>
        <row r="6">
          <cell r="A6" t="str">
            <v>0139</v>
          </cell>
          <cell r="B6">
            <v>8</v>
          </cell>
        </row>
        <row r="7">
          <cell r="A7" t="str">
            <v>0196</v>
          </cell>
          <cell r="B7">
            <v>136</v>
          </cell>
        </row>
        <row r="8">
          <cell r="A8" t="str">
            <v>0197</v>
          </cell>
          <cell r="B8">
            <v>136</v>
          </cell>
        </row>
        <row r="9">
          <cell r="A9" t="str">
            <v>0270</v>
          </cell>
          <cell r="B9">
            <v>2</v>
          </cell>
        </row>
        <row r="10">
          <cell r="A10" t="str">
            <v>0296</v>
          </cell>
          <cell r="B10">
            <v>136</v>
          </cell>
        </row>
        <row r="11">
          <cell r="A11" t="str">
            <v>0297</v>
          </cell>
          <cell r="B11">
            <v>136</v>
          </cell>
        </row>
        <row r="12">
          <cell r="A12" t="str">
            <v>0298</v>
          </cell>
          <cell r="B12">
            <v>136</v>
          </cell>
        </row>
        <row r="13">
          <cell r="A13" t="str">
            <v>0370</v>
          </cell>
          <cell r="B13">
            <v>2</v>
          </cell>
        </row>
        <row r="14">
          <cell r="A14" t="str">
            <v>0380</v>
          </cell>
          <cell r="B14">
            <v>2</v>
          </cell>
        </row>
        <row r="15">
          <cell r="A15" t="str">
            <v>0390</v>
          </cell>
          <cell r="B15">
            <v>2</v>
          </cell>
        </row>
        <row r="16">
          <cell r="A16" t="str">
            <v>0396</v>
          </cell>
          <cell r="B16">
            <v>136</v>
          </cell>
        </row>
        <row r="17">
          <cell r="A17" t="str">
            <v>0397</v>
          </cell>
          <cell r="B17">
            <v>136</v>
          </cell>
        </row>
        <row r="18">
          <cell r="A18" t="str">
            <v>0398</v>
          </cell>
          <cell r="B18">
            <v>136</v>
          </cell>
        </row>
        <row r="19">
          <cell r="A19" t="str">
            <v>0801</v>
          </cell>
          <cell r="B19">
            <v>6</v>
          </cell>
        </row>
        <row r="20">
          <cell r="A20" t="str">
            <v>1010</v>
          </cell>
          <cell r="B20">
            <v>13</v>
          </cell>
        </row>
        <row r="21">
          <cell r="A21" t="str">
            <v>1015</v>
          </cell>
          <cell r="B21">
            <v>13</v>
          </cell>
        </row>
        <row r="22">
          <cell r="A22" t="str">
            <v>1020</v>
          </cell>
          <cell r="B22">
            <v>13</v>
          </cell>
        </row>
        <row r="23">
          <cell r="A23" t="str">
            <v>1030</v>
          </cell>
          <cell r="B23">
            <v>13</v>
          </cell>
        </row>
        <row r="24">
          <cell r="A24" t="str">
            <v>1035</v>
          </cell>
          <cell r="B24">
            <v>13</v>
          </cell>
        </row>
        <row r="25">
          <cell r="A25" t="str">
            <v>1201</v>
          </cell>
          <cell r="B25">
            <v>20</v>
          </cell>
        </row>
        <row r="26">
          <cell r="A26" t="str">
            <v>1208</v>
          </cell>
          <cell r="B26">
            <v>20</v>
          </cell>
        </row>
        <row r="27">
          <cell r="A27" t="str">
            <v>1241</v>
          </cell>
          <cell r="B27">
            <v>20</v>
          </cell>
        </row>
        <row r="28">
          <cell r="A28" t="str">
            <v>1243</v>
          </cell>
          <cell r="B28">
            <v>20</v>
          </cell>
        </row>
        <row r="29">
          <cell r="A29" t="str">
            <v>1247</v>
          </cell>
          <cell r="B29">
            <v>20</v>
          </cell>
        </row>
        <row r="30">
          <cell r="A30" t="str">
            <v>1301</v>
          </cell>
          <cell r="B30">
            <v>18</v>
          </cell>
        </row>
        <row r="31">
          <cell r="A31" t="str">
            <v>1302</v>
          </cell>
          <cell r="B31">
            <v>18</v>
          </cell>
        </row>
        <row r="32">
          <cell r="A32" t="str">
            <v>1303</v>
          </cell>
          <cell r="B32">
            <v>18</v>
          </cell>
        </row>
        <row r="33">
          <cell r="A33" t="str">
            <v>1304</v>
          </cell>
          <cell r="B33">
            <v>18</v>
          </cell>
        </row>
        <row r="34">
          <cell r="A34" t="str">
            <v>1311</v>
          </cell>
          <cell r="B34">
            <v>18</v>
          </cell>
        </row>
        <row r="35">
          <cell r="A35" t="str">
            <v>1312</v>
          </cell>
          <cell r="B35">
            <v>18</v>
          </cell>
        </row>
        <row r="36">
          <cell r="A36" t="str">
            <v>1410</v>
          </cell>
          <cell r="B36">
            <v>23</v>
          </cell>
        </row>
        <row r="37">
          <cell r="A37" t="str">
            <v>1440</v>
          </cell>
          <cell r="B37">
            <v>136</v>
          </cell>
        </row>
        <row r="38">
          <cell r="A38" t="str">
            <v>1445</v>
          </cell>
          <cell r="B38">
            <v>136</v>
          </cell>
        </row>
        <row r="39">
          <cell r="A39" t="str">
            <v>1491</v>
          </cell>
          <cell r="B39">
            <v>136</v>
          </cell>
        </row>
        <row r="40">
          <cell r="A40" t="str">
            <v>1501</v>
          </cell>
          <cell r="B40">
            <v>25</v>
          </cell>
        </row>
        <row r="41">
          <cell r="A41" t="str">
            <v>1800</v>
          </cell>
          <cell r="B41">
            <v>11</v>
          </cell>
        </row>
        <row r="42">
          <cell r="A42" t="str">
            <v>1805</v>
          </cell>
          <cell r="B42">
            <v>136</v>
          </cell>
        </row>
        <row r="43">
          <cell r="A43" t="str">
            <v>1806</v>
          </cell>
          <cell r="B43">
            <v>136</v>
          </cell>
        </row>
        <row r="44">
          <cell r="A44" t="str">
            <v>1810</v>
          </cell>
          <cell r="B44">
            <v>136</v>
          </cell>
        </row>
        <row r="45">
          <cell r="A45" t="str">
            <v>1811</v>
          </cell>
          <cell r="B45">
            <v>136</v>
          </cell>
        </row>
        <row r="46">
          <cell r="A46" t="str">
            <v>1820</v>
          </cell>
          <cell r="B46">
            <v>136</v>
          </cell>
        </row>
        <row r="47">
          <cell r="A47" t="str">
            <v>1821</v>
          </cell>
          <cell r="B47">
            <v>136</v>
          </cell>
        </row>
        <row r="48">
          <cell r="A48" t="str">
            <v>1822</v>
          </cell>
          <cell r="B48">
            <v>136</v>
          </cell>
        </row>
        <row r="49">
          <cell r="A49" t="str">
            <v>1823</v>
          </cell>
          <cell r="B49">
            <v>136</v>
          </cell>
        </row>
        <row r="50">
          <cell r="A50" t="str">
            <v>1830</v>
          </cell>
          <cell r="B50">
            <v>136</v>
          </cell>
        </row>
        <row r="51">
          <cell r="A51" t="str">
            <v>1831</v>
          </cell>
          <cell r="B51">
            <v>136</v>
          </cell>
        </row>
        <row r="52">
          <cell r="A52" t="str">
            <v>1840</v>
          </cell>
          <cell r="B52">
            <v>136</v>
          </cell>
        </row>
        <row r="53">
          <cell r="A53" t="str">
            <v>1841</v>
          </cell>
          <cell r="B53">
            <v>136</v>
          </cell>
        </row>
        <row r="54">
          <cell r="A54" t="str">
            <v>1842</v>
          </cell>
          <cell r="B54">
            <v>136</v>
          </cell>
        </row>
        <row r="55">
          <cell r="A55" t="str">
            <v>1850</v>
          </cell>
          <cell r="B55">
            <v>136</v>
          </cell>
        </row>
        <row r="56">
          <cell r="A56" t="str">
            <v>1910</v>
          </cell>
          <cell r="B56">
            <v>2</v>
          </cell>
        </row>
        <row r="57">
          <cell r="A57" t="str">
            <v>1911</v>
          </cell>
          <cell r="B57">
            <v>12</v>
          </cell>
        </row>
        <row r="58">
          <cell r="A58" t="str">
            <v>1912</v>
          </cell>
          <cell r="B58">
            <v>12</v>
          </cell>
        </row>
        <row r="59">
          <cell r="A59" t="str">
            <v>2001</v>
          </cell>
          <cell r="B59">
            <v>104</v>
          </cell>
        </row>
        <row r="60">
          <cell r="A60" t="str">
            <v>2006</v>
          </cell>
          <cell r="B60">
            <v>104</v>
          </cell>
        </row>
        <row r="61">
          <cell r="A61" t="str">
            <v>2010</v>
          </cell>
          <cell r="B61">
            <v>104</v>
          </cell>
        </row>
        <row r="62">
          <cell r="A62" t="str">
            <v>2014</v>
          </cell>
          <cell r="B62">
            <v>104</v>
          </cell>
        </row>
        <row r="63">
          <cell r="A63" t="str">
            <v>2017</v>
          </cell>
          <cell r="B63">
            <v>104</v>
          </cell>
        </row>
        <row r="64">
          <cell r="A64" t="str">
            <v>2101</v>
          </cell>
          <cell r="B64">
            <v>104</v>
          </cell>
        </row>
        <row r="65">
          <cell r="A65" t="str">
            <v>2201</v>
          </cell>
          <cell r="B65">
            <v>104</v>
          </cell>
        </row>
        <row r="66">
          <cell r="A66" t="str">
            <v>2401</v>
          </cell>
          <cell r="B66">
            <v>119</v>
          </cell>
        </row>
        <row r="67">
          <cell r="A67" t="str">
            <v>2402</v>
          </cell>
          <cell r="B67">
            <v>119</v>
          </cell>
        </row>
        <row r="68">
          <cell r="A68" t="str">
            <v>3475</v>
          </cell>
          <cell r="B68">
            <v>119</v>
          </cell>
        </row>
        <row r="69">
          <cell r="A69" t="str">
            <v>2601</v>
          </cell>
          <cell r="B69">
            <v>106</v>
          </cell>
        </row>
        <row r="70">
          <cell r="A70" t="str">
            <v>2602</v>
          </cell>
          <cell r="B70">
            <v>106</v>
          </cell>
        </row>
        <row r="71">
          <cell r="A71" t="str">
            <v>2603</v>
          </cell>
          <cell r="B71">
            <v>106</v>
          </cell>
        </row>
        <row r="72">
          <cell r="A72" t="str">
            <v>2804</v>
          </cell>
          <cell r="B72">
            <v>116</v>
          </cell>
        </row>
        <row r="73">
          <cell r="A73" t="str">
            <v>2830</v>
          </cell>
          <cell r="B73">
            <v>116</v>
          </cell>
        </row>
        <row r="74">
          <cell r="A74" t="str">
            <v>2850</v>
          </cell>
          <cell r="B74">
            <v>116</v>
          </cell>
        </row>
        <row r="75">
          <cell r="A75" t="str">
            <v>2901</v>
          </cell>
          <cell r="B75">
            <v>114</v>
          </cell>
        </row>
        <row r="76">
          <cell r="A76" t="str">
            <v>3046</v>
          </cell>
          <cell r="B76">
            <v>115</v>
          </cell>
        </row>
        <row r="77">
          <cell r="A77" t="str">
            <v>3201</v>
          </cell>
          <cell r="B77">
            <v>121</v>
          </cell>
        </row>
        <row r="78">
          <cell r="A78" t="str">
            <v>3212</v>
          </cell>
          <cell r="B78">
            <v>121</v>
          </cell>
        </row>
        <row r="79">
          <cell r="A79" t="str">
            <v>3216</v>
          </cell>
          <cell r="B79">
            <v>121</v>
          </cell>
        </row>
        <row r="80">
          <cell r="A80" t="str">
            <v>3230</v>
          </cell>
          <cell r="B80">
            <v>121</v>
          </cell>
        </row>
        <row r="81">
          <cell r="A81" t="str">
            <v>3231</v>
          </cell>
          <cell r="B81">
            <v>126.4</v>
          </cell>
        </row>
        <row r="82">
          <cell r="A82" t="str">
            <v>3233</v>
          </cell>
          <cell r="B82">
            <v>126.4</v>
          </cell>
        </row>
        <row r="83">
          <cell r="A83" t="str">
            <v>3234</v>
          </cell>
          <cell r="B83">
            <v>126.4</v>
          </cell>
        </row>
        <row r="84">
          <cell r="A84" t="str">
            <v>3235</v>
          </cell>
          <cell r="B84">
            <v>126.4</v>
          </cell>
        </row>
        <row r="85">
          <cell r="A85" t="str">
            <v>3236</v>
          </cell>
          <cell r="B85">
            <v>126.4</v>
          </cell>
        </row>
        <row r="86">
          <cell r="A86" t="str">
            <v>3238</v>
          </cell>
          <cell r="B86">
            <v>121</v>
          </cell>
        </row>
        <row r="87">
          <cell r="A87" t="str">
            <v>3247</v>
          </cell>
          <cell r="B87">
            <v>121</v>
          </cell>
        </row>
        <row r="88">
          <cell r="A88" t="str">
            <v>3264</v>
          </cell>
          <cell r="B88">
            <v>121</v>
          </cell>
        </row>
        <row r="89">
          <cell r="A89" t="str">
            <v>3265</v>
          </cell>
          <cell r="B89">
            <v>121</v>
          </cell>
        </row>
        <row r="90">
          <cell r="A90" t="str">
            <v>3266</v>
          </cell>
          <cell r="B90">
            <v>121</v>
          </cell>
        </row>
        <row r="91">
          <cell r="A91" t="str">
            <v>3272</v>
          </cell>
          <cell r="B91">
            <v>121</v>
          </cell>
        </row>
        <row r="92">
          <cell r="A92" t="str">
            <v>3273</v>
          </cell>
          <cell r="B92">
            <v>121</v>
          </cell>
        </row>
        <row r="93">
          <cell r="A93" t="str">
            <v>3291</v>
          </cell>
          <cell r="B93">
            <v>121</v>
          </cell>
        </row>
        <row r="94">
          <cell r="A94" t="str">
            <v>3299</v>
          </cell>
          <cell r="B94">
            <v>121</v>
          </cell>
        </row>
        <row r="95">
          <cell r="A95" t="str">
            <v>3301</v>
          </cell>
          <cell r="B95">
            <v>121</v>
          </cell>
        </row>
        <row r="96">
          <cell r="A96" t="str">
            <v>3324</v>
          </cell>
          <cell r="B96">
            <v>120</v>
          </cell>
        </row>
        <row r="97">
          <cell r="A97" t="str">
            <v>3330</v>
          </cell>
          <cell r="B97">
            <v>111.2</v>
          </cell>
        </row>
        <row r="98">
          <cell r="A98" t="str">
            <v>3353</v>
          </cell>
          <cell r="B98">
            <v>126.4</v>
          </cell>
        </row>
        <row r="99">
          <cell r="A99" t="str">
            <v>3360</v>
          </cell>
          <cell r="B99">
            <v>136</v>
          </cell>
        </row>
        <row r="100">
          <cell r="A100" t="str">
            <v>3408</v>
          </cell>
          <cell r="B100">
            <v>119</v>
          </cell>
        </row>
        <row r="101">
          <cell r="A101" t="str">
            <v>3480</v>
          </cell>
          <cell r="B101">
            <v>119</v>
          </cell>
        </row>
        <row r="102">
          <cell r="A102" t="str">
            <v>3815</v>
          </cell>
          <cell r="B102">
            <v>109</v>
          </cell>
        </row>
        <row r="103">
          <cell r="A103" t="str">
            <v>3816</v>
          </cell>
          <cell r="B103">
            <v>109</v>
          </cell>
        </row>
        <row r="104">
          <cell r="A104" t="str">
            <v>3817</v>
          </cell>
          <cell r="B104">
            <v>109</v>
          </cell>
        </row>
        <row r="105">
          <cell r="A105" t="str">
            <v>3818</v>
          </cell>
          <cell r="B105">
            <v>109</v>
          </cell>
        </row>
        <row r="106">
          <cell r="A106" t="str">
            <v>3819</v>
          </cell>
          <cell r="B106">
            <v>109</v>
          </cell>
        </row>
        <row r="107">
          <cell r="A107" t="str">
            <v>3830</v>
          </cell>
          <cell r="B107">
            <v>103</v>
          </cell>
        </row>
        <row r="108">
          <cell r="A108" t="str">
            <v>3832</v>
          </cell>
          <cell r="B108">
            <v>103</v>
          </cell>
        </row>
        <row r="109">
          <cell r="A109" t="str">
            <v>3833</v>
          </cell>
          <cell r="B109">
            <v>103</v>
          </cell>
        </row>
        <row r="110">
          <cell r="A110" t="str">
            <v>3834</v>
          </cell>
          <cell r="B110">
            <v>103</v>
          </cell>
        </row>
        <row r="111">
          <cell r="A111" t="str">
            <v>3845</v>
          </cell>
          <cell r="B111">
            <v>105</v>
          </cell>
        </row>
        <row r="112">
          <cell r="A112" t="str">
            <v>3846</v>
          </cell>
          <cell r="B112">
            <v>105</v>
          </cell>
        </row>
        <row r="113">
          <cell r="A113" t="str">
            <v>3847</v>
          </cell>
          <cell r="B113">
            <v>105</v>
          </cell>
        </row>
        <row r="114">
          <cell r="A114" t="str">
            <v>3848</v>
          </cell>
          <cell r="B114">
            <v>105</v>
          </cell>
        </row>
        <row r="115">
          <cell r="A115" t="str">
            <v>3849</v>
          </cell>
          <cell r="B115">
            <v>105</v>
          </cell>
        </row>
        <row r="116">
          <cell r="A116" t="str">
            <v>3901</v>
          </cell>
          <cell r="B116">
            <v>123</v>
          </cell>
        </row>
        <row r="117">
          <cell r="A117" t="str">
            <v>3905</v>
          </cell>
          <cell r="B117">
            <v>123</v>
          </cell>
        </row>
        <row r="118">
          <cell r="A118" t="str">
            <v>3904</v>
          </cell>
          <cell r="B118">
            <v>123</v>
          </cell>
        </row>
        <row r="119">
          <cell r="A119" t="str">
            <v>3920</v>
          </cell>
          <cell r="B119">
            <v>101</v>
          </cell>
        </row>
        <row r="120">
          <cell r="A120" t="str">
            <v>3932</v>
          </cell>
          <cell r="B120">
            <v>107</v>
          </cell>
        </row>
        <row r="121">
          <cell r="A121" t="str">
            <v>3936</v>
          </cell>
          <cell r="B121">
            <v>104</v>
          </cell>
        </row>
        <row r="122">
          <cell r="A122" t="str">
            <v>3937</v>
          </cell>
          <cell r="B122">
            <v>104</v>
          </cell>
        </row>
        <row r="123">
          <cell r="A123" t="str">
            <v>3951</v>
          </cell>
          <cell r="B123">
            <v>136</v>
          </cell>
        </row>
        <row r="124">
          <cell r="A124" t="str">
            <v>3952</v>
          </cell>
          <cell r="B124">
            <v>136</v>
          </cell>
        </row>
        <row r="125">
          <cell r="A125" t="str">
            <v>3959</v>
          </cell>
          <cell r="B125">
            <v>136</v>
          </cell>
        </row>
        <row r="126">
          <cell r="A126" t="str">
            <v>3960</v>
          </cell>
          <cell r="B126">
            <v>136</v>
          </cell>
        </row>
        <row r="127">
          <cell r="A127" t="str">
            <v>3963</v>
          </cell>
          <cell r="B127">
            <v>136</v>
          </cell>
        </row>
        <row r="128">
          <cell r="A128" t="str">
            <v>3968</v>
          </cell>
          <cell r="B128">
            <v>136</v>
          </cell>
        </row>
        <row r="129">
          <cell r="A129" t="str">
            <v>3969</v>
          </cell>
          <cell r="B129">
            <v>136</v>
          </cell>
        </row>
        <row r="130">
          <cell r="A130" t="str">
            <v>3990</v>
          </cell>
          <cell r="B130">
            <v>136</v>
          </cell>
        </row>
        <row r="131">
          <cell r="A131" t="str">
            <v>4010</v>
          </cell>
          <cell r="B131">
            <v>201</v>
          </cell>
        </row>
        <row r="132">
          <cell r="A132" t="str">
            <v>4018</v>
          </cell>
          <cell r="B132">
            <v>201</v>
          </cell>
        </row>
        <row r="133">
          <cell r="A133" t="str">
            <v>4120</v>
          </cell>
          <cell r="B133">
            <v>201</v>
          </cell>
        </row>
        <row r="134">
          <cell r="A134" t="str">
            <v>4125</v>
          </cell>
          <cell r="B134">
            <v>211</v>
          </cell>
        </row>
        <row r="135">
          <cell r="A135" t="str">
            <v>4126</v>
          </cell>
          <cell r="B135">
            <v>201</v>
          </cell>
        </row>
        <row r="136">
          <cell r="A136" t="str">
            <v>4150</v>
          </cell>
          <cell r="B136">
            <v>201</v>
          </cell>
        </row>
        <row r="137">
          <cell r="A137" t="str">
            <v>4127</v>
          </cell>
          <cell r="B137">
            <v>211</v>
          </cell>
        </row>
        <row r="138">
          <cell r="A138" t="str">
            <v>4230</v>
          </cell>
          <cell r="B138">
            <v>201</v>
          </cell>
        </row>
        <row r="139">
          <cell r="A139" t="str">
            <v>4233</v>
          </cell>
          <cell r="B139">
            <v>201</v>
          </cell>
        </row>
        <row r="140">
          <cell r="A140" t="str">
            <v>4234</v>
          </cell>
          <cell r="B140">
            <v>201</v>
          </cell>
        </row>
        <row r="141">
          <cell r="A141" t="str">
            <v>4235</v>
          </cell>
          <cell r="B141">
            <v>201</v>
          </cell>
        </row>
        <row r="142">
          <cell r="A142" t="str">
            <v>4236</v>
          </cell>
          <cell r="B142">
            <v>201</v>
          </cell>
        </row>
        <row r="143">
          <cell r="A143" t="str">
            <v>4400</v>
          </cell>
          <cell r="B143">
            <v>204</v>
          </cell>
        </row>
        <row r="144">
          <cell r="A144" t="str">
            <v>4401</v>
          </cell>
          <cell r="B144">
            <v>204</v>
          </cell>
        </row>
        <row r="145">
          <cell r="A145" t="str">
            <v>4402</v>
          </cell>
          <cell r="B145">
            <v>204</v>
          </cell>
        </row>
        <row r="146">
          <cell r="A146" t="str">
            <v>4403</v>
          </cell>
          <cell r="B146">
            <v>204</v>
          </cell>
        </row>
        <row r="147">
          <cell r="A147" t="str">
            <v>4422</v>
          </cell>
          <cell r="B147">
            <v>204</v>
          </cell>
        </row>
        <row r="148">
          <cell r="A148" t="str">
            <v>4423</v>
          </cell>
          <cell r="B148">
            <v>204</v>
          </cell>
        </row>
        <row r="149">
          <cell r="A149" t="str">
            <v>4430</v>
          </cell>
          <cell r="B149">
            <v>136</v>
          </cell>
        </row>
        <row r="150">
          <cell r="A150" t="str">
            <v>4431</v>
          </cell>
          <cell r="B150">
            <v>136</v>
          </cell>
        </row>
        <row r="151">
          <cell r="A151" t="str">
            <v>4432</v>
          </cell>
          <cell r="B151">
            <v>136</v>
          </cell>
        </row>
        <row r="152">
          <cell r="A152" t="str">
            <v>4433</v>
          </cell>
          <cell r="B152">
            <v>136</v>
          </cell>
        </row>
        <row r="153">
          <cell r="A153" t="str">
            <v>4434</v>
          </cell>
          <cell r="B153">
            <v>136</v>
          </cell>
        </row>
        <row r="154">
          <cell r="A154" t="str">
            <v>4437</v>
          </cell>
          <cell r="B154">
            <v>136</v>
          </cell>
        </row>
        <row r="155">
          <cell r="A155" t="str">
            <v>4438</v>
          </cell>
          <cell r="B155">
            <v>136</v>
          </cell>
        </row>
        <row r="156">
          <cell r="A156" t="str">
            <v>4439</v>
          </cell>
          <cell r="B156">
            <v>136</v>
          </cell>
        </row>
        <row r="157">
          <cell r="A157" t="str">
            <v>4457</v>
          </cell>
          <cell r="B157">
            <v>136</v>
          </cell>
        </row>
        <row r="158">
          <cell r="A158" t="str">
            <v>4458</v>
          </cell>
          <cell r="B158">
            <v>136</v>
          </cell>
        </row>
        <row r="159">
          <cell r="A159" t="str">
            <v>4460</v>
          </cell>
          <cell r="B159">
            <v>204</v>
          </cell>
        </row>
        <row r="160">
          <cell r="A160" t="str">
            <v>4470</v>
          </cell>
          <cell r="B160">
            <v>204</v>
          </cell>
        </row>
        <row r="161">
          <cell r="A161" t="str">
            <v>4475</v>
          </cell>
          <cell r="B161">
            <v>204</v>
          </cell>
        </row>
        <row r="162">
          <cell r="A162" t="str">
            <v>4482</v>
          </cell>
          <cell r="B162">
            <v>136</v>
          </cell>
        </row>
        <row r="163">
          <cell r="A163" t="str">
            <v>4483</v>
          </cell>
          <cell r="B163">
            <v>136</v>
          </cell>
        </row>
        <row r="164">
          <cell r="A164" t="str">
            <v>4484</v>
          </cell>
          <cell r="B164">
            <v>136</v>
          </cell>
        </row>
        <row r="165">
          <cell r="A165" t="str">
            <v>4488</v>
          </cell>
          <cell r="B165">
            <v>136</v>
          </cell>
        </row>
        <row r="166">
          <cell r="A166" t="str">
            <v>4489</v>
          </cell>
          <cell r="B166">
            <v>136</v>
          </cell>
        </row>
        <row r="167">
          <cell r="A167" t="str">
            <v>4490</v>
          </cell>
          <cell r="B167">
            <v>136</v>
          </cell>
        </row>
        <row r="168">
          <cell r="A168" t="str">
            <v>4491</v>
          </cell>
          <cell r="B168">
            <v>136</v>
          </cell>
        </row>
        <row r="169">
          <cell r="A169" t="str">
            <v>4494</v>
          </cell>
          <cell r="B169">
            <v>136</v>
          </cell>
        </row>
        <row r="170">
          <cell r="A170" t="str">
            <v>4497</v>
          </cell>
          <cell r="B170">
            <v>136</v>
          </cell>
        </row>
        <row r="171">
          <cell r="A171" t="str">
            <v>4499</v>
          </cell>
          <cell r="B171">
            <v>136</v>
          </cell>
        </row>
        <row r="172">
          <cell r="A172" t="str">
            <v>4507</v>
          </cell>
          <cell r="B172">
            <v>136</v>
          </cell>
        </row>
        <row r="173">
          <cell r="A173" t="str">
            <v>4508</v>
          </cell>
          <cell r="B173">
            <v>136</v>
          </cell>
        </row>
        <row r="174">
          <cell r="A174" t="str">
            <v>4509</v>
          </cell>
          <cell r="B174">
            <v>136</v>
          </cell>
        </row>
        <row r="175">
          <cell r="A175" t="str">
            <v>4510</v>
          </cell>
          <cell r="B175">
            <v>136</v>
          </cell>
        </row>
        <row r="176">
          <cell r="A176" t="str">
            <v>4511</v>
          </cell>
          <cell r="B176">
            <v>136</v>
          </cell>
        </row>
        <row r="177">
          <cell r="A177" t="str">
            <v>4512</v>
          </cell>
          <cell r="B177">
            <v>136</v>
          </cell>
        </row>
        <row r="178">
          <cell r="A178" t="str">
            <v>4580</v>
          </cell>
          <cell r="B178">
            <v>223</v>
          </cell>
        </row>
        <row r="179">
          <cell r="A179" t="str">
            <v>4655</v>
          </cell>
          <cell r="B179">
            <v>204</v>
          </cell>
        </row>
        <row r="180">
          <cell r="A180" t="str">
            <v>4662</v>
          </cell>
          <cell r="B180">
            <v>204</v>
          </cell>
        </row>
        <row r="181">
          <cell r="A181" t="str">
            <v>4683</v>
          </cell>
          <cell r="B181">
            <v>204</v>
          </cell>
        </row>
        <row r="182">
          <cell r="A182" t="str">
            <v>4684</v>
          </cell>
          <cell r="B182">
            <v>204</v>
          </cell>
        </row>
        <row r="183">
          <cell r="A183" t="str">
            <v>4770</v>
          </cell>
          <cell r="B183">
            <v>136</v>
          </cell>
        </row>
        <row r="184">
          <cell r="A184" t="str">
            <v>4810</v>
          </cell>
          <cell r="B184">
            <v>223</v>
          </cell>
        </row>
        <row r="185">
          <cell r="A185" t="str">
            <v>4822</v>
          </cell>
          <cell r="B185">
            <v>223</v>
          </cell>
        </row>
        <row r="186">
          <cell r="A186" t="str">
            <v>5001</v>
          </cell>
          <cell r="B186">
            <v>208</v>
          </cell>
        </row>
        <row r="187">
          <cell r="A187" t="str">
            <v>5002</v>
          </cell>
          <cell r="B187">
            <v>208</v>
          </cell>
        </row>
        <row r="188">
          <cell r="A188" t="str">
            <v>5003</v>
          </cell>
          <cell r="B188">
            <v>208</v>
          </cell>
        </row>
        <row r="189">
          <cell r="A189" t="str">
            <v>5019</v>
          </cell>
          <cell r="B189">
            <v>208</v>
          </cell>
        </row>
        <row r="190">
          <cell r="A190" t="str">
            <v>5020</v>
          </cell>
          <cell r="B190">
            <v>209</v>
          </cell>
        </row>
        <row r="191">
          <cell r="A191" t="str">
            <v>5021</v>
          </cell>
          <cell r="B191">
            <v>209</v>
          </cell>
        </row>
        <row r="192">
          <cell r="A192" t="str">
            <v>5030</v>
          </cell>
          <cell r="B192">
            <v>212</v>
          </cell>
        </row>
        <row r="193">
          <cell r="A193" t="str">
            <v>5031</v>
          </cell>
          <cell r="B193">
            <v>212</v>
          </cell>
        </row>
        <row r="194">
          <cell r="A194" t="str">
            <v>5032</v>
          </cell>
          <cell r="B194">
            <v>212</v>
          </cell>
        </row>
        <row r="195">
          <cell r="A195" t="str">
            <v>5070</v>
          </cell>
          <cell r="B195">
            <v>210</v>
          </cell>
        </row>
        <row r="196">
          <cell r="A196" t="str">
            <v>5086</v>
          </cell>
          <cell r="B196">
            <v>215</v>
          </cell>
        </row>
        <row r="197">
          <cell r="A197" t="str">
            <v>5100</v>
          </cell>
          <cell r="B197">
            <v>203</v>
          </cell>
        </row>
        <row r="198">
          <cell r="A198" t="str">
            <v>5101</v>
          </cell>
          <cell r="B198">
            <v>203</v>
          </cell>
        </row>
        <row r="199">
          <cell r="A199" t="str">
            <v>5102</v>
          </cell>
          <cell r="B199">
            <v>203</v>
          </cell>
        </row>
        <row r="200">
          <cell r="A200" t="str">
            <v>5103</v>
          </cell>
          <cell r="B200">
            <v>203</v>
          </cell>
        </row>
        <row r="201">
          <cell r="A201" t="str">
            <v>5104</v>
          </cell>
          <cell r="B201">
            <v>203</v>
          </cell>
        </row>
        <row r="202">
          <cell r="A202" t="str">
            <v>5106</v>
          </cell>
          <cell r="B202">
            <v>203</v>
          </cell>
        </row>
        <row r="203">
          <cell r="A203" t="str">
            <v>5109</v>
          </cell>
          <cell r="B203">
            <v>203</v>
          </cell>
        </row>
        <row r="204">
          <cell r="A204" t="str">
            <v>5123</v>
          </cell>
          <cell r="B204">
            <v>214</v>
          </cell>
        </row>
        <row r="205">
          <cell r="A205" t="str">
            <v>5124</v>
          </cell>
          <cell r="B205">
            <v>214</v>
          </cell>
        </row>
        <row r="206">
          <cell r="A206" t="str">
            <v>5160</v>
          </cell>
          <cell r="B206">
            <v>221</v>
          </cell>
        </row>
        <row r="207">
          <cell r="A207" t="str">
            <v>5161</v>
          </cell>
          <cell r="B207">
            <v>221</v>
          </cell>
        </row>
        <row r="208">
          <cell r="A208" t="str">
            <v>5162</v>
          </cell>
          <cell r="B208">
            <v>221</v>
          </cell>
        </row>
        <row r="209">
          <cell r="A209" t="str">
            <v>5170</v>
          </cell>
          <cell r="B209">
            <v>221</v>
          </cell>
        </row>
        <row r="210">
          <cell r="A210" t="str">
            <v>5171</v>
          </cell>
          <cell r="B210">
            <v>221</v>
          </cell>
        </row>
        <row r="211">
          <cell r="A211" t="str">
            <v>5172</v>
          </cell>
          <cell r="B211">
            <v>221</v>
          </cell>
        </row>
        <row r="212">
          <cell r="A212" t="str">
            <v>5173</v>
          </cell>
          <cell r="B212">
            <v>221</v>
          </cell>
        </row>
        <row r="213">
          <cell r="A213" t="str">
            <v>5204</v>
          </cell>
          <cell r="B213">
            <v>224</v>
          </cell>
        </row>
        <row r="214">
          <cell r="A214" t="str">
            <v>5208</v>
          </cell>
          <cell r="B214">
            <v>224</v>
          </cell>
        </row>
        <row r="215">
          <cell r="A215" t="str">
            <v>5217</v>
          </cell>
          <cell r="B215">
            <v>224</v>
          </cell>
        </row>
        <row r="216">
          <cell r="A216" t="str">
            <v>5218</v>
          </cell>
          <cell r="B216">
            <v>224</v>
          </cell>
        </row>
        <row r="217">
          <cell r="A217" t="str">
            <v>5219</v>
          </cell>
          <cell r="B217">
            <v>224</v>
          </cell>
        </row>
        <row r="218">
          <cell r="A218" t="str">
            <v>5221</v>
          </cell>
          <cell r="B218">
            <v>224</v>
          </cell>
        </row>
        <row r="219">
          <cell r="A219" t="str">
            <v>5225</v>
          </cell>
          <cell r="B219">
            <v>223</v>
          </cell>
        </row>
        <row r="220">
          <cell r="A220" t="str">
            <v>5229</v>
          </cell>
          <cell r="B220">
            <v>224</v>
          </cell>
        </row>
        <row r="221">
          <cell r="A221" t="str">
            <v>5230</v>
          </cell>
          <cell r="B221">
            <v>224</v>
          </cell>
        </row>
        <row r="222">
          <cell r="A222" t="str">
            <v>5235</v>
          </cell>
          <cell r="B222">
            <v>223</v>
          </cell>
        </row>
        <row r="223">
          <cell r="A223" t="str">
            <v>5250</v>
          </cell>
          <cell r="B223">
            <v>229</v>
          </cell>
        </row>
        <row r="224">
          <cell r="A224" t="str">
            <v>5251</v>
          </cell>
          <cell r="B224">
            <v>229</v>
          </cell>
        </row>
        <row r="225">
          <cell r="A225" t="str">
            <v>5256</v>
          </cell>
          <cell r="B225">
            <v>229</v>
          </cell>
        </row>
        <row r="226">
          <cell r="A226" t="str">
            <v>5258</v>
          </cell>
          <cell r="B226">
            <v>229</v>
          </cell>
        </row>
        <row r="227">
          <cell r="A227" t="str">
            <v>5262</v>
          </cell>
          <cell r="B227">
            <v>229</v>
          </cell>
        </row>
        <row r="228">
          <cell r="A228" t="str">
            <v>5265</v>
          </cell>
          <cell r="B228">
            <v>229</v>
          </cell>
        </row>
        <row r="229">
          <cell r="A229" t="str">
            <v>5301</v>
          </cell>
          <cell r="B229">
            <v>229</v>
          </cell>
        </row>
        <row r="230">
          <cell r="A230" t="str">
            <v>5310</v>
          </cell>
          <cell r="B230">
            <v>217</v>
          </cell>
        </row>
        <row r="231">
          <cell r="A231" t="str">
            <v>5325</v>
          </cell>
          <cell r="B231">
            <v>214</v>
          </cell>
        </row>
        <row r="232">
          <cell r="A232" t="str">
            <v>5376</v>
          </cell>
          <cell r="B232">
            <v>136</v>
          </cell>
        </row>
        <row r="233">
          <cell r="A233" t="str">
            <v>5380</v>
          </cell>
          <cell r="B233">
            <v>136</v>
          </cell>
        </row>
        <row r="234">
          <cell r="A234" t="str">
            <v>5381</v>
          </cell>
          <cell r="B234">
            <v>136</v>
          </cell>
        </row>
        <row r="235">
          <cell r="A235" t="str">
            <v>5400</v>
          </cell>
          <cell r="B235">
            <v>223</v>
          </cell>
        </row>
        <row r="236">
          <cell r="A236" t="str">
            <v>5401</v>
          </cell>
          <cell r="B236">
            <v>223</v>
          </cell>
        </row>
        <row r="237">
          <cell r="A237" t="str">
            <v>5402</v>
          </cell>
          <cell r="B237">
            <v>223</v>
          </cell>
        </row>
        <row r="238">
          <cell r="A238" t="str">
            <v>5403</v>
          </cell>
          <cell r="B238">
            <v>223</v>
          </cell>
        </row>
        <row r="239">
          <cell r="A239" t="str">
            <v>5404</v>
          </cell>
          <cell r="B239">
            <v>223</v>
          </cell>
        </row>
        <row r="240">
          <cell r="A240" t="str">
            <v>5405</v>
          </cell>
          <cell r="B240">
            <v>223</v>
          </cell>
        </row>
        <row r="241">
          <cell r="A241" t="str">
            <v>5408</v>
          </cell>
          <cell r="B241">
            <v>223</v>
          </cell>
        </row>
        <row r="242">
          <cell r="A242" t="str">
            <v>5409</v>
          </cell>
          <cell r="B242">
            <v>223</v>
          </cell>
        </row>
        <row r="243">
          <cell r="A243" t="str">
            <v>5411</v>
          </cell>
          <cell r="B243">
            <v>223</v>
          </cell>
        </row>
        <row r="244">
          <cell r="A244" t="str">
            <v>5413</v>
          </cell>
          <cell r="B244">
            <v>223</v>
          </cell>
        </row>
        <row r="245">
          <cell r="A245" t="str">
            <v>5414</v>
          </cell>
          <cell r="B245">
            <v>223</v>
          </cell>
        </row>
        <row r="246">
          <cell r="A246" t="str">
            <v>5415</v>
          </cell>
          <cell r="B246">
            <v>223</v>
          </cell>
        </row>
        <row r="247">
          <cell r="A247" t="str">
            <v>5416</v>
          </cell>
          <cell r="B247">
            <v>223</v>
          </cell>
        </row>
        <row r="248">
          <cell r="A248" t="str">
            <v>5417</v>
          </cell>
          <cell r="B248">
            <v>223</v>
          </cell>
        </row>
        <row r="249">
          <cell r="A249" t="str">
            <v>5418</v>
          </cell>
          <cell r="B249">
            <v>223</v>
          </cell>
        </row>
        <row r="250">
          <cell r="A250" t="str">
            <v>5419</v>
          </cell>
          <cell r="B250">
            <v>223</v>
          </cell>
        </row>
        <row r="251">
          <cell r="A251" t="str">
            <v>5420</v>
          </cell>
          <cell r="B251">
            <v>223</v>
          </cell>
        </row>
        <row r="252">
          <cell r="A252" t="str">
            <v>5421</v>
          </cell>
          <cell r="B252">
            <v>223</v>
          </cell>
        </row>
        <row r="253">
          <cell r="A253" t="str">
            <v>5430</v>
          </cell>
          <cell r="B253">
            <v>223</v>
          </cell>
        </row>
        <row r="254">
          <cell r="A254" t="str">
            <v>5432</v>
          </cell>
          <cell r="B254">
            <v>223</v>
          </cell>
        </row>
        <row r="255">
          <cell r="A255" t="str">
            <v>5433</v>
          </cell>
          <cell r="B255">
            <v>223</v>
          </cell>
        </row>
        <row r="256">
          <cell r="A256" t="str">
            <v>5438</v>
          </cell>
          <cell r="B256">
            <v>223</v>
          </cell>
        </row>
        <row r="257">
          <cell r="A257" t="str">
            <v>5439</v>
          </cell>
          <cell r="B257">
            <v>223</v>
          </cell>
        </row>
        <row r="258">
          <cell r="A258" t="str">
            <v>5440</v>
          </cell>
          <cell r="B258">
            <v>223</v>
          </cell>
        </row>
        <row r="259">
          <cell r="A259" t="str">
            <v>5445</v>
          </cell>
          <cell r="B259">
            <v>223</v>
          </cell>
        </row>
        <row r="260">
          <cell r="A260" t="str">
            <v>5448</v>
          </cell>
          <cell r="B260">
            <v>223</v>
          </cell>
        </row>
        <row r="261">
          <cell r="A261" t="str">
            <v>5449</v>
          </cell>
          <cell r="B261">
            <v>223</v>
          </cell>
        </row>
        <row r="262">
          <cell r="A262" t="str">
            <v>5450</v>
          </cell>
          <cell r="B262">
            <v>223</v>
          </cell>
        </row>
        <row r="263">
          <cell r="A263" t="str">
            <v>5451</v>
          </cell>
          <cell r="B263">
            <v>223</v>
          </cell>
        </row>
        <row r="264">
          <cell r="A264" t="str">
            <v>5452</v>
          </cell>
          <cell r="B264">
            <v>223</v>
          </cell>
        </row>
        <row r="265">
          <cell r="A265" t="str">
            <v>5455</v>
          </cell>
          <cell r="B265">
            <v>223</v>
          </cell>
        </row>
        <row r="266">
          <cell r="A266" t="str">
            <v>5458</v>
          </cell>
          <cell r="B266">
            <v>223</v>
          </cell>
        </row>
        <row r="267">
          <cell r="A267" t="str">
            <v>5460</v>
          </cell>
          <cell r="B267">
            <v>223</v>
          </cell>
        </row>
        <row r="268">
          <cell r="A268" t="str">
            <v>5461</v>
          </cell>
          <cell r="B268">
            <v>223</v>
          </cell>
        </row>
        <row r="269">
          <cell r="A269" t="str">
            <v>5462</v>
          </cell>
          <cell r="B269">
            <v>223</v>
          </cell>
        </row>
        <row r="270">
          <cell r="A270" t="str">
            <v>5466</v>
          </cell>
          <cell r="B270">
            <v>223</v>
          </cell>
        </row>
        <row r="271">
          <cell r="A271" t="str">
            <v>5467</v>
          </cell>
          <cell r="B271">
            <v>223</v>
          </cell>
        </row>
        <row r="272">
          <cell r="A272" t="str">
            <v>5471</v>
          </cell>
          <cell r="B272">
            <v>223</v>
          </cell>
        </row>
        <row r="273">
          <cell r="A273" t="str">
            <v>5475</v>
          </cell>
          <cell r="B273">
            <v>223</v>
          </cell>
        </row>
        <row r="274">
          <cell r="A274" t="str">
            <v>5477</v>
          </cell>
          <cell r="B274">
            <v>223</v>
          </cell>
        </row>
        <row r="275">
          <cell r="A275" t="str">
            <v>5479</v>
          </cell>
          <cell r="B275">
            <v>223</v>
          </cell>
        </row>
        <row r="276">
          <cell r="A276" t="str">
            <v>5480</v>
          </cell>
          <cell r="B276">
            <v>223</v>
          </cell>
        </row>
        <row r="277">
          <cell r="A277" t="str">
            <v>5482</v>
          </cell>
          <cell r="B277">
            <v>223</v>
          </cell>
        </row>
        <row r="278">
          <cell r="A278" t="str">
            <v>5483</v>
          </cell>
          <cell r="B278">
            <v>223</v>
          </cell>
        </row>
        <row r="279">
          <cell r="A279" t="str">
            <v>5484</v>
          </cell>
          <cell r="B279">
            <v>223</v>
          </cell>
        </row>
        <row r="280">
          <cell r="A280" t="str">
            <v>5486</v>
          </cell>
          <cell r="B280">
            <v>223</v>
          </cell>
        </row>
        <row r="281">
          <cell r="A281" t="str">
            <v>5489</v>
          </cell>
          <cell r="B281">
            <v>223</v>
          </cell>
        </row>
        <row r="282">
          <cell r="A282" t="str">
            <v>5492</v>
          </cell>
          <cell r="B282">
            <v>223</v>
          </cell>
        </row>
        <row r="283">
          <cell r="A283" t="str">
            <v>5493</v>
          </cell>
          <cell r="B283">
            <v>223</v>
          </cell>
        </row>
        <row r="284">
          <cell r="A284" t="str">
            <v>5497</v>
          </cell>
          <cell r="B284">
            <v>223</v>
          </cell>
        </row>
        <row r="285">
          <cell r="A285" t="str">
            <v>5499</v>
          </cell>
          <cell r="B285">
            <v>223</v>
          </cell>
        </row>
        <row r="286">
          <cell r="A286" t="str">
            <v>5977</v>
          </cell>
          <cell r="B286">
            <v>136</v>
          </cell>
        </row>
        <row r="287">
          <cell r="A287" t="str">
            <v>6201</v>
          </cell>
          <cell r="B287">
            <v>136</v>
          </cell>
        </row>
        <row r="288">
          <cell r="A288" t="str">
            <v>6204</v>
          </cell>
          <cell r="B288">
            <v>136</v>
          </cell>
        </row>
        <row r="289">
          <cell r="A289" t="str">
            <v>6206</v>
          </cell>
          <cell r="B289">
            <v>136</v>
          </cell>
        </row>
        <row r="290">
          <cell r="A290" t="str">
            <v>6207</v>
          </cell>
          <cell r="B290">
            <v>136</v>
          </cell>
        </row>
        <row r="291">
          <cell r="A291" t="str">
            <v>6212</v>
          </cell>
          <cell r="B291">
            <v>136</v>
          </cell>
        </row>
        <row r="292">
          <cell r="A292" t="str">
            <v>6226</v>
          </cell>
          <cell r="B292">
            <v>136</v>
          </cell>
        </row>
        <row r="293">
          <cell r="A293" t="str">
            <v>6301</v>
          </cell>
          <cell r="B293">
            <v>136</v>
          </cell>
        </row>
        <row r="294">
          <cell r="A294" t="str">
            <v>6305</v>
          </cell>
          <cell r="B294">
            <v>136</v>
          </cell>
        </row>
        <row r="295">
          <cell r="A295" t="str">
            <v>6309</v>
          </cell>
          <cell r="B295">
            <v>136</v>
          </cell>
        </row>
        <row r="296">
          <cell r="A296" t="str">
            <v>6332</v>
          </cell>
          <cell r="B296">
            <v>136</v>
          </cell>
        </row>
        <row r="297">
          <cell r="A297" t="str">
            <v>6333</v>
          </cell>
          <cell r="B297">
            <v>136</v>
          </cell>
        </row>
        <row r="298">
          <cell r="A298" t="str">
            <v>6350</v>
          </cell>
          <cell r="B298">
            <v>136</v>
          </cell>
        </row>
        <row r="299">
          <cell r="A299" t="str">
            <v>6393</v>
          </cell>
          <cell r="B299">
            <v>136</v>
          </cell>
        </row>
        <row r="300">
          <cell r="A300" t="str">
            <v>6403</v>
          </cell>
          <cell r="B300">
            <v>136</v>
          </cell>
        </row>
        <row r="301">
          <cell r="A301" t="str">
            <v>6420</v>
          </cell>
          <cell r="B301">
            <v>136</v>
          </cell>
        </row>
        <row r="302">
          <cell r="A302" t="str">
            <v>6434</v>
          </cell>
          <cell r="B302">
            <v>136</v>
          </cell>
        </row>
        <row r="303">
          <cell r="A303" t="str">
            <v>6444</v>
          </cell>
          <cell r="B303">
            <v>136</v>
          </cell>
        </row>
        <row r="304">
          <cell r="A304" t="str">
            <v>6490</v>
          </cell>
          <cell r="B304">
            <v>136</v>
          </cell>
        </row>
        <row r="305">
          <cell r="A305" t="str">
            <v>6499</v>
          </cell>
          <cell r="B305">
            <v>136</v>
          </cell>
        </row>
        <row r="306">
          <cell r="A306" t="str">
            <v>6510</v>
          </cell>
          <cell r="B306">
            <v>136</v>
          </cell>
        </row>
        <row r="307">
          <cell r="A307" t="str">
            <v>6888</v>
          </cell>
          <cell r="B307">
            <v>136</v>
          </cell>
        </row>
        <row r="308">
          <cell r="A308" t="str">
            <v>6900</v>
          </cell>
          <cell r="B308">
            <v>136</v>
          </cell>
        </row>
        <row r="309">
          <cell r="A309" t="str">
            <v>6997</v>
          </cell>
          <cell r="B309">
            <v>136</v>
          </cell>
        </row>
        <row r="310">
          <cell r="A310" t="str">
            <v>6998</v>
          </cell>
          <cell r="B310">
            <v>136</v>
          </cell>
        </row>
        <row r="311">
          <cell r="A311" t="str">
            <v>6999</v>
          </cell>
          <cell r="B311">
            <v>136</v>
          </cell>
        </row>
        <row r="312">
          <cell r="A312" t="str">
            <v>7000</v>
          </cell>
          <cell r="B312">
            <v>136</v>
          </cell>
        </row>
        <row r="313">
          <cell r="A313" t="str">
            <v>7010</v>
          </cell>
          <cell r="B313">
            <v>136</v>
          </cell>
        </row>
        <row r="314">
          <cell r="A314" t="str">
            <v>7020</v>
          </cell>
          <cell r="B314">
            <v>136</v>
          </cell>
        </row>
        <row r="315">
          <cell r="A315" t="str">
            <v>7030</v>
          </cell>
          <cell r="B315">
            <v>136</v>
          </cell>
        </row>
        <row r="316">
          <cell r="A316" t="str">
            <v>7040</v>
          </cell>
          <cell r="B316">
            <v>136</v>
          </cell>
        </row>
        <row r="317">
          <cell r="A317" t="str">
            <v>7300</v>
          </cell>
          <cell r="B317">
            <v>136</v>
          </cell>
        </row>
        <row r="318">
          <cell r="A318" t="str">
            <v>7305</v>
          </cell>
          <cell r="B318">
            <v>136</v>
          </cell>
        </row>
        <row r="319">
          <cell r="A319" t="str">
            <v>7307</v>
          </cell>
          <cell r="B319">
            <v>136</v>
          </cell>
        </row>
        <row r="320">
          <cell r="A320" t="str">
            <v>7310</v>
          </cell>
          <cell r="B320">
            <v>136</v>
          </cell>
        </row>
        <row r="321">
          <cell r="A321" t="str">
            <v>7346</v>
          </cell>
          <cell r="B321">
            <v>136</v>
          </cell>
        </row>
        <row r="322">
          <cell r="A322" t="str">
            <v>7399</v>
          </cell>
          <cell r="B322">
            <v>136</v>
          </cell>
        </row>
        <row r="323">
          <cell r="A323" t="str">
            <v>7401</v>
          </cell>
          <cell r="B323">
            <v>136</v>
          </cell>
        </row>
        <row r="324">
          <cell r="A324" t="str">
            <v>7429</v>
          </cell>
          <cell r="B324">
            <v>136</v>
          </cell>
        </row>
        <row r="325">
          <cell r="A325" t="str">
            <v>7495</v>
          </cell>
          <cell r="B325">
            <v>136</v>
          </cell>
        </row>
        <row r="326">
          <cell r="A326" t="str">
            <v>9997</v>
          </cell>
          <cell r="B326">
            <v>136</v>
          </cell>
        </row>
        <row r="327">
          <cell r="A327" t="str">
            <v>9998</v>
          </cell>
          <cell r="B327">
            <v>136</v>
          </cell>
        </row>
        <row r="328">
          <cell r="A328" t="str">
            <v>9999</v>
          </cell>
          <cell r="B328">
            <v>136</v>
          </cell>
        </row>
        <row r="329">
          <cell r="A329" t="str">
            <v>4742</v>
          </cell>
          <cell r="B329">
            <v>136</v>
          </cell>
        </row>
        <row r="330">
          <cell r="A330" t="str">
            <v>4771</v>
          </cell>
          <cell r="B330">
            <v>136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Cover Page"/>
      <sheetName val="(p.1) Company Information"/>
      <sheetName val="(p.2) Assets"/>
      <sheetName val="Exhibit 8A,9"/>
      <sheetName val="Exh 1"/>
      <sheetName val="B"/>
      <sheetName val="Page 1"/>
      <sheetName val="C"/>
      <sheetName val="PS2"/>
      <sheetName val="PS4"/>
      <sheetName val="RBC-x17"/>
      <sheetName val="p1"/>
    </sheetNames>
    <sheetDataSet>
      <sheetData sheetId="0" refreshError="1">
        <row r="3">
          <cell r="E3" t="str">
            <v>ANNUAL STATEMENT FOR THE YEAR ENDED DECEMBER 31, 1999 OF ING LIFE INSURANCE COMPANY (PHILIPPINES), INC.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"/>
      <sheetName val="Anal of Oper"/>
      <sheetName val="Anal of Res"/>
      <sheetName val="Exh 1"/>
      <sheetName val="Exh6 7"/>
      <sheetName val="Exh 8"/>
      <sheetName val="Exh 8A"/>
      <sheetName val="Exh 11"/>
      <sheetName val="Exh 14"/>
      <sheetName val="Exh 15"/>
      <sheetName val="Exh 16"/>
      <sheetName val="Summary"/>
      <sheetName val="Hist Data"/>
      <sheetName val="Sked N"/>
      <sheetName val="Sked O"/>
      <sheetName val="Sked P"/>
      <sheetName val="Sked Q"/>
      <sheetName val="Sked R"/>
      <sheetName val="Sked S"/>
      <sheetName val="Sked T"/>
      <sheetName val="Sked T(a)"/>
      <sheetName val="Acctg"/>
      <sheetName val="Main"/>
      <sheetName val="PS2"/>
      <sheetName val="PS4"/>
      <sheetName val="RBC-x17"/>
      <sheetName val="p1"/>
      <sheetName val="Links"/>
      <sheetName val="Lead (Orig)"/>
      <sheetName val="Page 1"/>
      <sheetName val="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Cover Page"/>
      <sheetName val="(p.1) Company Information"/>
      <sheetName val="(p.2) Assets"/>
      <sheetName val="AIR calc"/>
      <sheetName val="Analysis of Inc. in Reserves"/>
      <sheetName val="Exhibit 8"/>
      <sheetName val="Exhibit 8A,9,10"/>
      <sheetName val="Exhibit 12 (abr)"/>
      <sheetName val="Exhibit 14"/>
      <sheetName val="Exhibit 15"/>
      <sheetName val="Exhibit 16"/>
      <sheetName val="Summary of Ins. Pols"/>
      <sheetName val="Schedule N"/>
      <sheetName val="Schedule O"/>
      <sheetName val="Schedule P"/>
      <sheetName val="Schedule Q"/>
      <sheetName val="Schedule R"/>
      <sheetName val="Market Segment"/>
      <sheetName val="Exh 1"/>
      <sheetName val="24"/>
      <sheetName val="PS2"/>
      <sheetName val="PS4"/>
      <sheetName val="RBC-x17"/>
      <sheetName val="p1"/>
    </sheetNames>
    <sheetDataSet>
      <sheetData sheetId="0" refreshError="1">
        <row r="3">
          <cell r="B3">
            <v>2000</v>
          </cell>
        </row>
        <row r="4">
          <cell r="B4">
            <v>49.997999999999998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cular"/>
      <sheetName val="x12IC"/>
      <sheetName val="p0"/>
      <sheetName val="index"/>
      <sheetName val="p1"/>
      <sheetName val="p2"/>
      <sheetName val="p3"/>
      <sheetName val="p4"/>
      <sheetName val="p5"/>
      <sheetName val="p6"/>
      <sheetName val="x1A"/>
      <sheetName val="x1B"/>
      <sheetName val="x2-4"/>
      <sheetName val="x5"/>
      <sheetName val="x6-7"/>
      <sheetName val="x8"/>
      <sheetName val="x8a, 9,10"/>
      <sheetName val="x11"/>
      <sheetName val="X12"/>
      <sheetName val="X13"/>
      <sheetName val="X14"/>
      <sheetName val="x15"/>
      <sheetName val="x16"/>
      <sheetName val="P19"/>
      <sheetName val="P20A"/>
      <sheetName val="P20B"/>
      <sheetName val="P21"/>
      <sheetName val="A1"/>
      <sheetName val="A2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T"/>
      <sheetName val="U1"/>
      <sheetName val="U2"/>
      <sheetName val="V"/>
      <sheetName val="24"/>
      <sheetName val="SIS"/>
      <sheetName val="PS1"/>
      <sheetName val="PS2"/>
      <sheetName val="PS3"/>
      <sheetName val="PS4"/>
      <sheetName val="RBC-x17"/>
      <sheetName val="C1x18"/>
      <sheetName val="C1x19"/>
      <sheetName val="C2C4x20"/>
      <sheetName val="C3x21"/>
      <sheetName val="Links"/>
      <sheetName val="Lead (Orig)"/>
      <sheetName val="Page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G3">
            <v>41274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>
        <row r="6">
          <cell r="CX6" t="str">
            <v>??</v>
          </cell>
          <cell r="CY6" t="str">
            <v>??</v>
          </cell>
          <cell r="CZ6" t="str">
            <v>??</v>
          </cell>
        </row>
        <row r="12">
          <cell r="CX12">
            <v>-1</v>
          </cell>
          <cell r="CY12">
            <v>-1</v>
          </cell>
          <cell r="CZ12">
            <v>-1</v>
          </cell>
        </row>
        <row r="19">
          <cell r="BV19">
            <v>0.15384615384615385</v>
          </cell>
          <cell r="BW19">
            <v>0.18181818181818182</v>
          </cell>
          <cell r="BX19">
            <v>0</v>
          </cell>
        </row>
        <row r="31">
          <cell r="AG31">
            <v>0.76923076923076927</v>
          </cell>
          <cell r="AH31">
            <v>0.81818181818181823</v>
          </cell>
          <cell r="AI31">
            <v>0.76923076923076927</v>
          </cell>
        </row>
      </sheetData>
      <sheetData sheetId="54" refreshError="1"/>
      <sheetData sheetId="55" refreshError="1">
        <row r="5">
          <cell r="P5" t="b">
            <v>0</v>
          </cell>
        </row>
        <row r="11">
          <cell r="L11">
            <v>0.14285714285714285</v>
          </cell>
        </row>
      </sheetData>
      <sheetData sheetId="56" refreshError="1">
        <row r="14">
          <cell r="E14">
            <v>0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ds (2)"/>
      <sheetName val="Sheet1"/>
      <sheetName val="wTB"/>
      <sheetName val="wbs"/>
      <sheetName val="A"/>
      <sheetName val="S"/>
      <sheetName val="compliance"/>
      <sheetName val="N"/>
      <sheetName val="J"/>
      <sheetName val="rbc"/>
      <sheetName val="Sheet2"/>
      <sheetName val="bonds"/>
      <sheetName val="bonds-add on accrued int"/>
      <sheetName val="stocks"/>
      <sheetName val="cash"/>
      <sheetName val="premiums receivable"/>
      <sheetName val="reinsurance accounts"/>
      <sheetName val="RI suspended accounts"/>
      <sheetName val="accrued inv inc"/>
      <sheetName val="ctd"/>
      <sheetName val="edp equipment"/>
      <sheetName val="other assets"/>
      <sheetName val="losses &amp; claims payable"/>
      <sheetName val="IBNR"/>
      <sheetName val="RUP"/>
      <sheetName val="taxes payable"/>
      <sheetName val="pt payments"/>
      <sheetName val="dst payments"/>
      <sheetName val="dst bayad centr"/>
      <sheetName val="VAT payments"/>
      <sheetName val="fst payments"/>
      <sheetName val="other liabilities-AP"/>
      <sheetName val="$b"/>
      <sheetName val="bonds-accrued interest"/>
      <sheetName val="T"/>
      <sheetName val="ST"/>
      <sheetName val="sa"/>
      <sheetName val="OI"/>
      <sheetName val="RE"/>
      <sheetName val="ML"/>
      <sheetName val="OL"/>
      <sheetName val="C"/>
      <sheetName val="acq. cost of bonds"/>
      <sheetName val="CR"/>
      <sheetName val="M"/>
      <sheetName val="CI"/>
      <sheetName val="recons"/>
      <sheetName val="apprletter"/>
      <sheetName val="St1"/>
    </sheetNames>
    <sheetDataSet>
      <sheetData sheetId="0" refreshError="1"/>
      <sheetData sheetId="1" refreshError="1"/>
      <sheetData sheetId="2" refreshError="1"/>
      <sheetData sheetId="3" refreshError="1">
        <row r="25">
          <cell r="G25">
            <v>8371064</v>
          </cell>
          <cell r="M25">
            <v>14518333.566199999</v>
          </cell>
        </row>
      </sheetData>
      <sheetData sheetId="4" refreshError="1">
        <row r="1">
          <cell r="B1" t="str">
            <v>PETROGEN INSURANCE CORPORATION</v>
          </cell>
        </row>
        <row r="5">
          <cell r="H5">
            <v>42369</v>
          </cell>
        </row>
        <row r="65">
          <cell r="C65">
            <v>6214</v>
          </cell>
        </row>
        <row r="66">
          <cell r="C66">
            <v>40214</v>
          </cell>
        </row>
        <row r="67">
          <cell r="C67">
            <v>-28868</v>
          </cell>
        </row>
        <row r="68">
          <cell r="C68">
            <v>2222718</v>
          </cell>
        </row>
        <row r="69">
          <cell r="C69">
            <v>0</v>
          </cell>
        </row>
        <row r="70">
          <cell r="C70">
            <v>535085</v>
          </cell>
        </row>
        <row r="71">
          <cell r="C71">
            <v>0</v>
          </cell>
        </row>
        <row r="72">
          <cell r="C72">
            <v>5595701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ds (2)"/>
      <sheetName val="Sheet1"/>
      <sheetName val="wTB"/>
      <sheetName val="wbs"/>
      <sheetName val="A"/>
      <sheetName val="S"/>
      <sheetName val="compliance"/>
      <sheetName val="N"/>
      <sheetName val="J"/>
      <sheetName val="rbc"/>
      <sheetName val="Sheet2"/>
      <sheetName val="bonds"/>
      <sheetName val="bonds-add on accrued int"/>
      <sheetName val="stocks"/>
      <sheetName val="cash"/>
      <sheetName val="premiums receivable"/>
      <sheetName val="reinsurance accounts"/>
      <sheetName val="RI suspended accounts"/>
      <sheetName val="accrued inv inc"/>
      <sheetName val="ctd"/>
      <sheetName val="edp equipment"/>
      <sheetName val="other assets"/>
      <sheetName val="losses &amp; claims payable"/>
      <sheetName val="IBNR"/>
      <sheetName val="RUP"/>
      <sheetName val="taxes payable"/>
      <sheetName val="pt payments"/>
      <sheetName val="dst payments"/>
      <sheetName val="dst bayad centr"/>
      <sheetName val="VAT payments"/>
      <sheetName val="fst payments"/>
      <sheetName val="other liabilities-AP"/>
      <sheetName val="$b"/>
      <sheetName val="bonds-accrued interest"/>
      <sheetName val="T"/>
      <sheetName val="ST"/>
      <sheetName val="sa"/>
      <sheetName val="OI"/>
      <sheetName val="RE"/>
      <sheetName val="ML"/>
      <sheetName val="OL"/>
      <sheetName val="C"/>
      <sheetName val="acq. cost of bonds"/>
      <sheetName val="CR"/>
      <sheetName val="M"/>
      <sheetName val="CI"/>
      <sheetName val="recons"/>
      <sheetName val="apprletter"/>
      <sheetName val="St1"/>
    </sheetNames>
    <sheetDataSet>
      <sheetData sheetId="0" refreshError="1"/>
      <sheetData sheetId="1" refreshError="1"/>
      <sheetData sheetId="2" refreshError="1"/>
      <sheetData sheetId="3" refreshError="1">
        <row r="25">
          <cell r="G25">
            <v>8371064</v>
          </cell>
          <cell r="M25">
            <v>14518333.566199999</v>
          </cell>
        </row>
      </sheetData>
      <sheetData sheetId="4" refreshError="1">
        <row r="1">
          <cell r="B1" t="str">
            <v>PETROGEN INSURANCE CORPORATION</v>
          </cell>
        </row>
        <row r="5">
          <cell r="H5">
            <v>42369</v>
          </cell>
        </row>
        <row r="65">
          <cell r="C65">
            <v>6214</v>
          </cell>
        </row>
        <row r="66">
          <cell r="C66">
            <v>40214</v>
          </cell>
        </row>
        <row r="67">
          <cell r="C67">
            <v>-28868</v>
          </cell>
        </row>
        <row r="68">
          <cell r="C68">
            <v>2222718</v>
          </cell>
        </row>
        <row r="69">
          <cell r="C69">
            <v>0</v>
          </cell>
        </row>
        <row r="70">
          <cell r="C70">
            <v>535085</v>
          </cell>
        </row>
        <row r="71">
          <cell r="C71">
            <v>0</v>
          </cell>
        </row>
        <row r="72">
          <cell r="C72">
            <v>5595701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0"/>
      <sheetName val="main"/>
      <sheetName val="sum"/>
      <sheetName val="S"/>
      <sheetName val="E"/>
      <sheetName val="G"/>
      <sheetName val="U"/>
      <sheetName val="R"/>
      <sheetName val="O"/>
      <sheetName val="121 122 data"/>
      <sheetName val="141 data"/>
      <sheetName val="123 142 data"/>
    </sheetNames>
    <sheetDataSet>
      <sheetData sheetId="0" refreshError="1"/>
      <sheetData sheetId="1">
        <row r="5">
          <cell r="E5" t="str">
            <v>ABC Company</v>
          </cell>
        </row>
        <row r="7">
          <cell r="E7">
            <v>42005</v>
          </cell>
        </row>
        <row r="23">
          <cell r="F23" t="b">
            <v>1</v>
          </cell>
        </row>
        <row r="24">
          <cell r="F24" t="b">
            <v>1</v>
          </cell>
        </row>
        <row r="25">
          <cell r="F25" t="b">
            <v>0</v>
          </cell>
        </row>
        <row r="30">
          <cell r="F30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0"/>
      <sheetName val="main"/>
      <sheetName val="sum"/>
      <sheetName val="S"/>
      <sheetName val="E"/>
      <sheetName val="G"/>
      <sheetName val="U"/>
      <sheetName val="R"/>
      <sheetName val="O"/>
      <sheetName val="121 122 data"/>
      <sheetName val="141 data"/>
      <sheetName val="123 142 data"/>
    </sheetNames>
    <sheetDataSet>
      <sheetData sheetId="0" refreshError="1"/>
      <sheetData sheetId="1">
        <row r="5">
          <cell r="E5" t="str">
            <v>ABC Company</v>
          </cell>
        </row>
        <row r="7">
          <cell r="E7">
            <v>42005</v>
          </cell>
        </row>
        <row r="23">
          <cell r="F23" t="b">
            <v>1</v>
          </cell>
        </row>
        <row r="24">
          <cell r="F24" t="b">
            <v>1</v>
          </cell>
        </row>
        <row r="25">
          <cell r="F25" t="b">
            <v>0</v>
          </cell>
        </row>
        <row r="30">
          <cell r="F30" t="b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(Orig)"/>
      <sheetName val="Links"/>
      <sheetName val="Lead (Revised)"/>
      <sheetName val="Lead (Customise) for Leadsheet"/>
      <sheetName val="Lead (Customise) for Pivot"/>
      <sheetName val="PAJE Pivot"/>
      <sheetName val="CAJE Pivot"/>
      <sheetName val="PS2"/>
      <sheetName val="PS4"/>
      <sheetName val="RBC-x17"/>
      <sheetName val="p1"/>
      <sheetName val="24"/>
      <sheetName val="Page 1"/>
      <sheetName val="C"/>
    </sheetNames>
    <sheetDataSet>
      <sheetData sheetId="0" refreshError="1">
        <row r="2">
          <cell r="F2" t="str">
            <v>Preliminary</v>
          </cell>
          <cell r="H2" t="str">
            <v>PAJE</v>
          </cell>
          <cell r="I2" t="str">
            <v>Adjusted</v>
          </cell>
          <cell r="J2" t="str">
            <v>CAJE</v>
          </cell>
          <cell r="K2" t="str">
            <v>12.31.04</v>
          </cell>
          <cell r="M2" t="str">
            <v>12.31.03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5">
          <cell r="F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M5">
            <v>650.13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7">
          <cell r="F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M7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9">
          <cell r="F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M9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1">
          <cell r="F11">
            <v>126499.99</v>
          </cell>
          <cell r="H11">
            <v>0</v>
          </cell>
          <cell r="I11">
            <v>126499.99</v>
          </cell>
          <cell r="J11">
            <v>0</v>
          </cell>
          <cell r="K11">
            <v>126499.99</v>
          </cell>
          <cell r="M11">
            <v>112999.99</v>
          </cell>
        </row>
        <row r="12">
          <cell r="F12">
            <v>126499.99</v>
          </cell>
          <cell r="H12">
            <v>0</v>
          </cell>
          <cell r="I12">
            <v>126499.99</v>
          </cell>
          <cell r="J12">
            <v>0</v>
          </cell>
          <cell r="K12">
            <v>126499.99</v>
          </cell>
          <cell r="M12">
            <v>113650.12</v>
          </cell>
        </row>
        <row r="14">
          <cell r="F14">
            <v>3070246.96</v>
          </cell>
          <cell r="H14">
            <v>0</v>
          </cell>
          <cell r="I14">
            <v>3070246.96</v>
          </cell>
          <cell r="J14">
            <v>0</v>
          </cell>
          <cell r="K14">
            <v>3070246.96</v>
          </cell>
          <cell r="M14">
            <v>1668213.35</v>
          </cell>
        </row>
        <row r="15">
          <cell r="F15">
            <v>36624119.189999998</v>
          </cell>
          <cell r="H15">
            <v>-77475887.689999998</v>
          </cell>
          <cell r="I15">
            <v>-40851768.5</v>
          </cell>
          <cell r="J15">
            <v>-1199268.1599999999</v>
          </cell>
          <cell r="K15">
            <v>-42051036.659999996</v>
          </cell>
          <cell r="M15">
            <v>39915730.759999998</v>
          </cell>
        </row>
        <row r="16">
          <cell r="F16">
            <v>2900901.59</v>
          </cell>
          <cell r="H16">
            <v>0</v>
          </cell>
          <cell r="I16">
            <v>2900901.59</v>
          </cell>
          <cell r="J16">
            <v>0</v>
          </cell>
          <cell r="K16">
            <v>2900901.59</v>
          </cell>
          <cell r="M16">
            <v>3282731.65</v>
          </cell>
        </row>
        <row r="17">
          <cell r="F17">
            <v>33215978.170000002</v>
          </cell>
          <cell r="H17">
            <v>-18755.919999999998</v>
          </cell>
          <cell r="I17">
            <v>33197222.25</v>
          </cell>
          <cell r="J17">
            <v>0</v>
          </cell>
          <cell r="K17">
            <v>33197222.25</v>
          </cell>
          <cell r="M17">
            <v>12079272.48</v>
          </cell>
        </row>
        <row r="18">
          <cell r="F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M18">
            <v>0</v>
          </cell>
        </row>
        <row r="19">
          <cell r="F19">
            <v>411205.57</v>
          </cell>
          <cell r="H19">
            <v>-7207.06</v>
          </cell>
          <cell r="I19">
            <v>403998.51</v>
          </cell>
          <cell r="J19">
            <v>0</v>
          </cell>
          <cell r="K19">
            <v>403998.51</v>
          </cell>
          <cell r="M19">
            <v>400855.87</v>
          </cell>
        </row>
        <row r="20">
          <cell r="F20">
            <v>29831258.199999999</v>
          </cell>
          <cell r="H20">
            <v>0</v>
          </cell>
          <cell r="I20">
            <v>29831258.199999999</v>
          </cell>
          <cell r="J20">
            <v>0</v>
          </cell>
          <cell r="K20">
            <v>29831258.199999999</v>
          </cell>
          <cell r="M20">
            <v>28864059.93</v>
          </cell>
        </row>
        <row r="21">
          <cell r="F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M21">
            <v>0</v>
          </cell>
        </row>
        <row r="22">
          <cell r="F22">
            <v>73180371.459999993</v>
          </cell>
          <cell r="H22">
            <v>29927672.109999999</v>
          </cell>
          <cell r="I22">
            <v>103108043.56999999</v>
          </cell>
          <cell r="J22">
            <v>0</v>
          </cell>
          <cell r="K22">
            <v>103108043.56999999</v>
          </cell>
          <cell r="M22">
            <v>25485737.870000001</v>
          </cell>
        </row>
        <row r="23">
          <cell r="F23">
            <v>4672629.41</v>
          </cell>
          <cell r="H23">
            <v>0</v>
          </cell>
          <cell r="I23">
            <v>4672629.41</v>
          </cell>
          <cell r="J23">
            <v>0</v>
          </cell>
          <cell r="K23">
            <v>4672629.41</v>
          </cell>
          <cell r="M23">
            <v>7398807.8899999997</v>
          </cell>
        </row>
        <row r="24">
          <cell r="F24">
            <v>0.01</v>
          </cell>
          <cell r="H24">
            <v>0</v>
          </cell>
          <cell r="I24">
            <v>0.01</v>
          </cell>
          <cell r="J24">
            <v>0</v>
          </cell>
          <cell r="K24">
            <v>0.01</v>
          </cell>
          <cell r="M24">
            <v>0.01</v>
          </cell>
        </row>
        <row r="25">
          <cell r="F25">
            <v>31980124.5</v>
          </cell>
          <cell r="H25">
            <v>0</v>
          </cell>
          <cell r="I25">
            <v>31980124.5</v>
          </cell>
          <cell r="J25">
            <v>0</v>
          </cell>
          <cell r="K25">
            <v>31980124.5</v>
          </cell>
          <cell r="M25">
            <v>26754752.649999999</v>
          </cell>
        </row>
        <row r="26">
          <cell r="F26">
            <v>48075335.280000001</v>
          </cell>
          <cell r="H26">
            <v>0</v>
          </cell>
          <cell r="I26">
            <v>48075335.280000001</v>
          </cell>
          <cell r="J26">
            <v>0</v>
          </cell>
          <cell r="K26">
            <v>48075335.280000001</v>
          </cell>
          <cell r="M26">
            <v>36360015.579999998</v>
          </cell>
        </row>
        <row r="27">
          <cell r="F27">
            <v>782310.67</v>
          </cell>
          <cell r="H27">
            <v>0</v>
          </cell>
          <cell r="I27">
            <v>782310.67</v>
          </cell>
          <cell r="J27">
            <v>0</v>
          </cell>
          <cell r="K27">
            <v>782310.67</v>
          </cell>
          <cell r="M27">
            <v>1799302.74</v>
          </cell>
        </row>
        <row r="28">
          <cell r="F28">
            <v>16859623.550000001</v>
          </cell>
          <cell r="H28">
            <v>1109785.95</v>
          </cell>
          <cell r="I28">
            <v>17969409.5</v>
          </cell>
          <cell r="J28">
            <v>0</v>
          </cell>
          <cell r="K28">
            <v>17969409.5</v>
          </cell>
          <cell r="M28">
            <v>2344601.15</v>
          </cell>
        </row>
        <row r="29">
          <cell r="F29">
            <v>54413690.640000001</v>
          </cell>
          <cell r="H29">
            <v>-11463.61</v>
          </cell>
          <cell r="I29">
            <v>54402227.030000001</v>
          </cell>
          <cell r="J29">
            <v>0</v>
          </cell>
          <cell r="K29">
            <v>54402227.030000001</v>
          </cell>
          <cell r="M29">
            <v>4981451.8899999997</v>
          </cell>
        </row>
        <row r="30">
          <cell r="F30">
            <v>763314.02</v>
          </cell>
          <cell r="H30">
            <v>0</v>
          </cell>
          <cell r="I30">
            <v>763314.02</v>
          </cell>
          <cell r="J30">
            <v>0</v>
          </cell>
          <cell r="K30">
            <v>763314.02</v>
          </cell>
          <cell r="M30">
            <v>588010.32999999996</v>
          </cell>
        </row>
        <row r="31">
          <cell r="F31">
            <v>4668830.1100000003</v>
          </cell>
          <cell r="H31">
            <v>-7873.92</v>
          </cell>
          <cell r="I31">
            <v>4660956.1900000004</v>
          </cell>
          <cell r="J31">
            <v>0</v>
          </cell>
          <cell r="K31">
            <v>4660956.1900000004</v>
          </cell>
          <cell r="M31">
            <v>11886609.75</v>
          </cell>
        </row>
        <row r="32">
          <cell r="F32">
            <v>5183791.1500000004</v>
          </cell>
          <cell r="H32">
            <v>74197.009999999995</v>
          </cell>
          <cell r="I32">
            <v>5257988.16</v>
          </cell>
          <cell r="J32">
            <v>0</v>
          </cell>
          <cell r="K32">
            <v>5257988.16</v>
          </cell>
          <cell r="M32">
            <v>2800843.86</v>
          </cell>
        </row>
        <row r="33">
          <cell r="F33">
            <v>427355.23</v>
          </cell>
          <cell r="H33">
            <v>-7486.69</v>
          </cell>
          <cell r="I33">
            <v>419868.54</v>
          </cell>
          <cell r="J33">
            <v>0</v>
          </cell>
          <cell r="K33">
            <v>419868.54</v>
          </cell>
          <cell r="M33">
            <v>3422634.19</v>
          </cell>
        </row>
        <row r="34">
          <cell r="F34">
            <v>541797.65</v>
          </cell>
          <cell r="H34">
            <v>0</v>
          </cell>
          <cell r="I34">
            <v>541797.65</v>
          </cell>
          <cell r="J34">
            <v>0</v>
          </cell>
          <cell r="K34">
            <v>541797.65</v>
          </cell>
          <cell r="M34">
            <v>2177371.73</v>
          </cell>
        </row>
        <row r="35">
          <cell r="F35">
            <v>14532486.550000001</v>
          </cell>
          <cell r="H35">
            <v>0</v>
          </cell>
          <cell r="I35">
            <v>14532486.550000001</v>
          </cell>
          <cell r="J35">
            <v>0</v>
          </cell>
          <cell r="K35">
            <v>14532486.550000001</v>
          </cell>
          <cell r="M35">
            <v>8375624.8799999999</v>
          </cell>
        </row>
        <row r="36">
          <cell r="F36">
            <v>1000000</v>
          </cell>
          <cell r="H36">
            <v>0</v>
          </cell>
          <cell r="I36">
            <v>1000000</v>
          </cell>
          <cell r="J36">
            <v>0</v>
          </cell>
          <cell r="K36">
            <v>1000000</v>
          </cell>
          <cell r="M36">
            <v>2157016.61</v>
          </cell>
        </row>
        <row r="37">
          <cell r="F37">
            <v>627146.5</v>
          </cell>
          <cell r="H37">
            <v>0</v>
          </cell>
          <cell r="I37">
            <v>627146.5</v>
          </cell>
          <cell r="J37">
            <v>0</v>
          </cell>
          <cell r="K37">
            <v>627146.5</v>
          </cell>
          <cell r="M37">
            <v>377837.99</v>
          </cell>
        </row>
        <row r="38">
          <cell r="F38">
            <v>3383413.31</v>
          </cell>
          <cell r="H38">
            <v>0</v>
          </cell>
          <cell r="I38">
            <v>3383413.31</v>
          </cell>
          <cell r="J38">
            <v>0</v>
          </cell>
          <cell r="K38">
            <v>3383413.31</v>
          </cell>
          <cell r="M38">
            <v>0</v>
          </cell>
        </row>
        <row r="39">
          <cell r="F39">
            <v>3000592</v>
          </cell>
          <cell r="H39">
            <v>0</v>
          </cell>
          <cell r="I39">
            <v>3000592</v>
          </cell>
          <cell r="J39">
            <v>0</v>
          </cell>
          <cell r="K39">
            <v>3000592</v>
          </cell>
          <cell r="M39">
            <v>0</v>
          </cell>
        </row>
        <row r="40">
          <cell r="F40">
            <v>4859380.1100000003</v>
          </cell>
          <cell r="H40">
            <v>0</v>
          </cell>
          <cell r="I40">
            <v>4859380.1100000003</v>
          </cell>
          <cell r="J40">
            <v>0</v>
          </cell>
          <cell r="K40">
            <v>4859380.1100000003</v>
          </cell>
          <cell r="M40">
            <v>0</v>
          </cell>
        </row>
        <row r="41">
          <cell r="F41">
            <v>912359.4</v>
          </cell>
          <cell r="H41">
            <v>0</v>
          </cell>
          <cell r="I41">
            <v>912359.4</v>
          </cell>
          <cell r="J41">
            <v>0</v>
          </cell>
          <cell r="K41">
            <v>912359.4</v>
          </cell>
          <cell r="M41">
            <v>0</v>
          </cell>
        </row>
        <row r="42">
          <cell r="F42">
            <v>6256918.9000000004</v>
          </cell>
          <cell r="H42">
            <v>0</v>
          </cell>
          <cell r="I42">
            <v>6256918.9000000004</v>
          </cell>
          <cell r="J42">
            <v>0</v>
          </cell>
          <cell r="K42">
            <v>6256918.9000000004</v>
          </cell>
          <cell r="M42">
            <v>0</v>
          </cell>
        </row>
        <row r="43">
          <cell r="F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M43">
            <v>-56743.77</v>
          </cell>
        </row>
        <row r="44">
          <cell r="F44">
            <v>382175180.12999988</v>
          </cell>
          <cell r="H44">
            <v>-46417019.82</v>
          </cell>
          <cell r="I44">
            <v>335758160.30999994</v>
          </cell>
          <cell r="J44">
            <v>-1199268.1599999999</v>
          </cell>
          <cell r="K44">
            <v>334558892.14999992</v>
          </cell>
          <cell r="M44">
            <v>223064739.39000005</v>
          </cell>
        </row>
        <row r="46"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M46">
            <v>0</v>
          </cell>
        </row>
        <row r="47">
          <cell r="F47">
            <v>283522.02</v>
          </cell>
          <cell r="H47">
            <v>0</v>
          </cell>
          <cell r="I47">
            <v>283522.02</v>
          </cell>
          <cell r="J47">
            <v>0</v>
          </cell>
          <cell r="K47">
            <v>283522.02</v>
          </cell>
          <cell r="M47">
            <v>279107.71999999997</v>
          </cell>
        </row>
        <row r="48">
          <cell r="F48">
            <v>617831567.5</v>
          </cell>
          <cell r="H48">
            <v>0</v>
          </cell>
          <cell r="I48">
            <v>617831567.5</v>
          </cell>
          <cell r="J48">
            <v>0</v>
          </cell>
          <cell r="K48">
            <v>617831567.5</v>
          </cell>
          <cell r="M48">
            <v>280407.56</v>
          </cell>
        </row>
        <row r="49">
          <cell r="F49">
            <v>628702149.80999994</v>
          </cell>
          <cell r="H49">
            <v>0</v>
          </cell>
          <cell r="I49">
            <v>628702149.80999994</v>
          </cell>
          <cell r="J49">
            <v>0</v>
          </cell>
          <cell r="K49">
            <v>628702149.80999994</v>
          </cell>
          <cell r="M49">
            <v>367254.57</v>
          </cell>
        </row>
        <row r="50">
          <cell r="F50">
            <v>158662.01</v>
          </cell>
          <cell r="H50">
            <v>0</v>
          </cell>
          <cell r="I50">
            <v>158662.01</v>
          </cell>
          <cell r="J50">
            <v>0</v>
          </cell>
          <cell r="K50">
            <v>158662.01</v>
          </cell>
          <cell r="M50">
            <v>151037.65</v>
          </cell>
        </row>
        <row r="51">
          <cell r="F51">
            <v>150994.07</v>
          </cell>
          <cell r="H51">
            <v>0</v>
          </cell>
          <cell r="I51">
            <v>150994.07</v>
          </cell>
          <cell r="J51">
            <v>0</v>
          </cell>
          <cell r="K51">
            <v>150994.07</v>
          </cell>
          <cell r="M51">
            <v>159327.57999999999</v>
          </cell>
        </row>
        <row r="52">
          <cell r="F52">
            <v>1275380001.27</v>
          </cell>
          <cell r="H52">
            <v>0</v>
          </cell>
          <cell r="I52">
            <v>1275380001.27</v>
          </cell>
          <cell r="J52">
            <v>0</v>
          </cell>
          <cell r="K52">
            <v>1275380001.27</v>
          </cell>
          <cell r="M52">
            <v>615990000</v>
          </cell>
        </row>
        <row r="53">
          <cell r="F53">
            <v>168960.59</v>
          </cell>
          <cell r="H53">
            <v>0</v>
          </cell>
          <cell r="I53">
            <v>168960.59</v>
          </cell>
          <cell r="J53">
            <v>0</v>
          </cell>
          <cell r="K53">
            <v>168960.59</v>
          </cell>
          <cell r="M53">
            <v>155500.57</v>
          </cell>
        </row>
        <row r="54">
          <cell r="F54">
            <v>289636.39</v>
          </cell>
          <cell r="H54">
            <v>0</v>
          </cell>
          <cell r="I54">
            <v>289636.39</v>
          </cell>
          <cell r="J54">
            <v>0</v>
          </cell>
          <cell r="K54">
            <v>289636.39</v>
          </cell>
          <cell r="M54">
            <v>277690.88</v>
          </cell>
        </row>
        <row r="55">
          <cell r="F55">
            <v>1437820000</v>
          </cell>
          <cell r="H55">
            <v>0</v>
          </cell>
          <cell r="I55">
            <v>1437820000</v>
          </cell>
          <cell r="J55">
            <v>0</v>
          </cell>
          <cell r="K55">
            <v>1437820000</v>
          </cell>
          <cell r="M55">
            <v>637320000</v>
          </cell>
        </row>
        <row r="56">
          <cell r="F56">
            <v>156132.98000000001</v>
          </cell>
          <cell r="H56">
            <v>0</v>
          </cell>
          <cell r="I56">
            <v>156132.98000000001</v>
          </cell>
          <cell r="J56">
            <v>0</v>
          </cell>
          <cell r="K56">
            <v>156132.98000000001</v>
          </cell>
          <cell r="M56">
            <v>153651.65</v>
          </cell>
        </row>
        <row r="57">
          <cell r="F57">
            <v>372484042.19999999</v>
          </cell>
          <cell r="H57">
            <v>0</v>
          </cell>
          <cell r="I57">
            <v>372484042.19999999</v>
          </cell>
          <cell r="J57">
            <v>0</v>
          </cell>
          <cell r="K57">
            <v>372484042.19999999</v>
          </cell>
          <cell r="M57">
            <v>1874236727.49</v>
          </cell>
        </row>
        <row r="58">
          <cell r="F58">
            <v>47988675.369999997</v>
          </cell>
          <cell r="H58">
            <v>0</v>
          </cell>
          <cell r="I58">
            <v>47988675.369999997</v>
          </cell>
          <cell r="J58">
            <v>0</v>
          </cell>
          <cell r="K58">
            <v>47988675.369999997</v>
          </cell>
          <cell r="M58">
            <v>57739215.32</v>
          </cell>
        </row>
        <row r="59">
          <cell r="F59">
            <v>203647986.00999999</v>
          </cell>
          <cell r="H59">
            <v>0</v>
          </cell>
          <cell r="I59">
            <v>203647986.00999999</v>
          </cell>
          <cell r="J59">
            <v>0</v>
          </cell>
          <cell r="K59">
            <v>203647986.00999999</v>
          </cell>
          <cell r="M59">
            <v>1075636374.54</v>
          </cell>
        </row>
        <row r="60">
          <cell r="F60">
            <v>153018.23999999999</v>
          </cell>
          <cell r="H60">
            <v>0</v>
          </cell>
          <cell r="I60">
            <v>153018.23999999999</v>
          </cell>
          <cell r="J60">
            <v>0</v>
          </cell>
          <cell r="K60">
            <v>153018.23999999999</v>
          </cell>
          <cell r="M60">
            <v>147385.64000000001</v>
          </cell>
        </row>
        <row r="61">
          <cell r="F61">
            <v>793860252.09000003</v>
          </cell>
          <cell r="H61">
            <v>0</v>
          </cell>
          <cell r="I61">
            <v>793860252.09000003</v>
          </cell>
          <cell r="J61">
            <v>0</v>
          </cell>
          <cell r="K61">
            <v>793860252.09000003</v>
          </cell>
          <cell r="M61">
            <v>32972799.649999999</v>
          </cell>
        </row>
        <row r="62">
          <cell r="F62">
            <v>156199.78</v>
          </cell>
          <cell r="H62">
            <v>0</v>
          </cell>
          <cell r="I62">
            <v>156199.78</v>
          </cell>
          <cell r="J62">
            <v>0</v>
          </cell>
          <cell r="K62">
            <v>156199.78</v>
          </cell>
          <cell r="M62">
            <v>155869.75</v>
          </cell>
        </row>
        <row r="63">
          <cell r="F63">
            <v>156350.24</v>
          </cell>
          <cell r="H63">
            <v>0</v>
          </cell>
          <cell r="I63">
            <v>156350.24</v>
          </cell>
          <cell r="J63">
            <v>0</v>
          </cell>
          <cell r="K63">
            <v>156350.24</v>
          </cell>
          <cell r="M63">
            <v>154621.25</v>
          </cell>
        </row>
        <row r="64">
          <cell r="F64">
            <v>284677.57</v>
          </cell>
          <cell r="H64">
            <v>0</v>
          </cell>
          <cell r="I64">
            <v>284677.57</v>
          </cell>
          <cell r="J64">
            <v>0</v>
          </cell>
          <cell r="K64">
            <v>284677.57</v>
          </cell>
          <cell r="M64">
            <v>13120784.67</v>
          </cell>
        </row>
        <row r="65">
          <cell r="F65">
            <v>284332.34999999998</v>
          </cell>
          <cell r="H65">
            <v>0</v>
          </cell>
          <cell r="I65">
            <v>284332.34999999998</v>
          </cell>
          <cell r="J65">
            <v>0</v>
          </cell>
          <cell r="K65">
            <v>284332.34999999998</v>
          </cell>
          <cell r="M65">
            <v>294027.5</v>
          </cell>
        </row>
        <row r="66">
          <cell r="F66">
            <v>154121.98000000001</v>
          </cell>
          <cell r="H66">
            <v>0</v>
          </cell>
          <cell r="I66">
            <v>154121.98000000001</v>
          </cell>
          <cell r="J66">
            <v>0</v>
          </cell>
          <cell r="K66">
            <v>154121.98000000001</v>
          </cell>
          <cell r="M66">
            <v>151869.14000000001</v>
          </cell>
        </row>
        <row r="67">
          <cell r="F67">
            <v>303401573.91000003</v>
          </cell>
          <cell r="H67">
            <v>-303123452.58999997</v>
          </cell>
          <cell r="I67">
            <v>278121.32</v>
          </cell>
          <cell r="J67">
            <v>0</v>
          </cell>
          <cell r="K67">
            <v>278121.32</v>
          </cell>
          <cell r="M67">
            <v>303434719.94999999</v>
          </cell>
        </row>
        <row r="68">
          <cell r="F68">
            <v>549990.85</v>
          </cell>
          <cell r="H68">
            <v>0</v>
          </cell>
          <cell r="I68">
            <v>549990.85</v>
          </cell>
          <cell r="J68">
            <v>0</v>
          </cell>
          <cell r="K68">
            <v>549990.85</v>
          </cell>
          <cell r="M68">
            <v>8607965.3399999999</v>
          </cell>
        </row>
        <row r="69">
          <cell r="F69">
            <v>555501.35</v>
          </cell>
          <cell r="H69">
            <v>0</v>
          </cell>
          <cell r="I69">
            <v>555501.35</v>
          </cell>
          <cell r="J69">
            <v>0</v>
          </cell>
          <cell r="K69">
            <v>555501.35</v>
          </cell>
          <cell r="M69">
            <v>9775198.3200000003</v>
          </cell>
        </row>
        <row r="70">
          <cell r="F70">
            <v>10000</v>
          </cell>
          <cell r="H70">
            <v>0</v>
          </cell>
          <cell r="I70">
            <v>10000</v>
          </cell>
          <cell r="J70">
            <v>0</v>
          </cell>
          <cell r="K70">
            <v>10000</v>
          </cell>
          <cell r="M70">
            <v>0</v>
          </cell>
        </row>
        <row r="71">
          <cell r="F71">
            <v>312531.71000000002</v>
          </cell>
          <cell r="H71">
            <v>0</v>
          </cell>
          <cell r="I71">
            <v>312531.71000000002</v>
          </cell>
          <cell r="J71">
            <v>0</v>
          </cell>
          <cell r="K71">
            <v>312531.71000000002</v>
          </cell>
          <cell r="M71">
            <v>0</v>
          </cell>
        </row>
        <row r="72">
          <cell r="F72">
            <v>51266343.539999999</v>
          </cell>
          <cell r="H72">
            <v>0</v>
          </cell>
          <cell r="I72">
            <v>51266343.539999999</v>
          </cell>
          <cell r="J72">
            <v>0</v>
          </cell>
          <cell r="K72">
            <v>51266343.539999999</v>
          </cell>
          <cell r="M72">
            <v>0</v>
          </cell>
        </row>
        <row r="73">
          <cell r="F73">
            <v>2000000000</v>
          </cell>
          <cell r="H73">
            <v>0</v>
          </cell>
          <cell r="I73">
            <v>2000000000</v>
          </cell>
          <cell r="J73">
            <v>51596498.770000003</v>
          </cell>
          <cell r="K73">
            <v>2051596498.77</v>
          </cell>
          <cell r="M73">
            <v>0</v>
          </cell>
        </row>
        <row r="74">
          <cell r="F74">
            <v>-0.1</v>
          </cell>
          <cell r="H74">
            <v>0</v>
          </cell>
          <cell r="I74">
            <v>-0.1</v>
          </cell>
          <cell r="J74">
            <v>0</v>
          </cell>
          <cell r="K74">
            <v>-0.1</v>
          </cell>
          <cell r="M74">
            <v>-0.1</v>
          </cell>
        </row>
        <row r="75">
          <cell r="F75">
            <v>7736207223.7299995</v>
          </cell>
          <cell r="H75">
            <v>-303123452.58999997</v>
          </cell>
          <cell r="I75">
            <v>7433083771.1399994</v>
          </cell>
          <cell r="J75">
            <v>51596498.770000003</v>
          </cell>
          <cell r="K75">
            <v>7484680269.9099998</v>
          </cell>
          <cell r="M75">
            <v>4631561536.6399994</v>
          </cell>
        </row>
        <row r="77">
          <cell r="F77">
            <v>23956995111.5</v>
          </cell>
          <cell r="H77">
            <v>43867155.030000001</v>
          </cell>
          <cell r="I77">
            <v>24000862266.529999</v>
          </cell>
          <cell r="J77">
            <v>0</v>
          </cell>
          <cell r="K77">
            <v>24000862266.529999</v>
          </cell>
          <cell r="M77">
            <v>19419254284.349998</v>
          </cell>
        </row>
        <row r="78">
          <cell r="F78">
            <v>5837275760.9300003</v>
          </cell>
          <cell r="H78">
            <v>0</v>
          </cell>
          <cell r="I78">
            <v>5837275760.9300003</v>
          </cell>
          <cell r="J78">
            <v>0</v>
          </cell>
          <cell r="K78">
            <v>5837275760.9300003</v>
          </cell>
          <cell r="M78">
            <v>5624978675.7799997</v>
          </cell>
        </row>
        <row r="79">
          <cell r="F79">
            <v>-2528795974.6500001</v>
          </cell>
          <cell r="H79">
            <v>20432026</v>
          </cell>
          <cell r="I79">
            <v>-2508363948.6500001</v>
          </cell>
          <cell r="J79">
            <v>0</v>
          </cell>
          <cell r="K79">
            <v>-2508363948.6500001</v>
          </cell>
          <cell r="M79">
            <v>-1133425121.9100001</v>
          </cell>
        </row>
        <row r="80">
          <cell r="F80">
            <v>-17390549.34</v>
          </cell>
          <cell r="H80">
            <v>0</v>
          </cell>
          <cell r="I80">
            <v>-17390549.34</v>
          </cell>
          <cell r="J80">
            <v>0</v>
          </cell>
          <cell r="K80">
            <v>-17390549.34</v>
          </cell>
          <cell r="M80">
            <v>-7545399.1900000004</v>
          </cell>
        </row>
        <row r="81">
          <cell r="F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M81">
            <v>0</v>
          </cell>
        </row>
        <row r="82">
          <cell r="F82">
            <v>95360590.620000005</v>
          </cell>
          <cell r="H82">
            <v>0</v>
          </cell>
          <cell r="I82">
            <v>95360590.620000005</v>
          </cell>
          <cell r="J82">
            <v>0</v>
          </cell>
          <cell r="K82">
            <v>95360590.620000005</v>
          </cell>
          <cell r="M82">
            <v>95361101.890000001</v>
          </cell>
        </row>
        <row r="83">
          <cell r="F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M83">
            <v>0</v>
          </cell>
        </row>
        <row r="84">
          <cell r="F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M84">
            <v>684483830.77999997</v>
          </cell>
        </row>
        <row r="85">
          <cell r="F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M85">
            <v>-691748797.24000001</v>
          </cell>
        </row>
        <row r="86">
          <cell r="F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M86">
            <v>7264966.46</v>
          </cell>
        </row>
        <row r="87">
          <cell r="F87">
            <v>231915830.30000001</v>
          </cell>
          <cell r="H87">
            <v>0</v>
          </cell>
          <cell r="I87">
            <v>231915830.30000001</v>
          </cell>
          <cell r="J87">
            <v>0</v>
          </cell>
          <cell r="K87">
            <v>231915830.30000001</v>
          </cell>
          <cell r="M87">
            <v>195947190</v>
          </cell>
        </row>
        <row r="88">
          <cell r="F88">
            <v>136004650</v>
          </cell>
          <cell r="H88">
            <v>0</v>
          </cell>
          <cell r="I88">
            <v>136004650</v>
          </cell>
          <cell r="J88">
            <v>0</v>
          </cell>
          <cell r="K88">
            <v>136004650</v>
          </cell>
          <cell r="M88">
            <v>32215000</v>
          </cell>
        </row>
        <row r="89">
          <cell r="F89">
            <v>31147148.969999999</v>
          </cell>
          <cell r="H89">
            <v>17264560.170000002</v>
          </cell>
          <cell r="I89">
            <v>48411709.140000001</v>
          </cell>
          <cell r="J89">
            <v>0</v>
          </cell>
          <cell r="K89">
            <v>48411709.140000001</v>
          </cell>
          <cell r="M89">
            <v>3281180.3</v>
          </cell>
        </row>
        <row r="90">
          <cell r="F90">
            <v>27742512568.329998</v>
          </cell>
          <cell r="H90">
            <v>81563741.200000003</v>
          </cell>
          <cell r="I90">
            <v>27824076309.529995</v>
          </cell>
          <cell r="J90">
            <v>0</v>
          </cell>
          <cell r="K90">
            <v>27824076309.529995</v>
          </cell>
          <cell r="M90">
            <v>24230066911.219994</v>
          </cell>
        </row>
        <row r="92">
          <cell r="F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M92">
            <v>0</v>
          </cell>
        </row>
        <row r="94">
          <cell r="F94">
            <v>-82356992</v>
          </cell>
          <cell r="H94">
            <v>0</v>
          </cell>
          <cell r="I94">
            <v>-82356992</v>
          </cell>
          <cell r="J94">
            <v>0</v>
          </cell>
          <cell r="K94">
            <v>-82356992</v>
          </cell>
          <cell r="M94">
            <v>-75902275.480000004</v>
          </cell>
        </row>
        <row r="95">
          <cell r="F95">
            <v>16945973.129999999</v>
          </cell>
          <cell r="H95">
            <v>9386698</v>
          </cell>
          <cell r="I95">
            <v>26332671.129999999</v>
          </cell>
          <cell r="J95">
            <v>0</v>
          </cell>
          <cell r="K95">
            <v>26332671.129999999</v>
          </cell>
          <cell r="M95">
            <v>-6454716.5199999996</v>
          </cell>
        </row>
        <row r="96">
          <cell r="F96">
            <v>206228038</v>
          </cell>
          <cell r="H96">
            <v>0</v>
          </cell>
          <cell r="I96">
            <v>206228038</v>
          </cell>
          <cell r="J96">
            <v>0</v>
          </cell>
          <cell r="K96">
            <v>206228038</v>
          </cell>
          <cell r="M96">
            <v>239907873</v>
          </cell>
        </row>
        <row r="97">
          <cell r="F97">
            <v>3572270.1</v>
          </cell>
          <cell r="H97">
            <v>7373761</v>
          </cell>
          <cell r="I97">
            <v>10946031.1</v>
          </cell>
          <cell r="J97">
            <v>0</v>
          </cell>
          <cell r="K97">
            <v>10946031.1</v>
          </cell>
          <cell r="M97">
            <v>-33679835</v>
          </cell>
        </row>
        <row r="98">
          <cell r="F98">
            <v>144389289.22999999</v>
          </cell>
          <cell r="H98">
            <v>16760459</v>
          </cell>
          <cell r="I98">
            <v>161149748.22999999</v>
          </cell>
          <cell r="J98">
            <v>0</v>
          </cell>
          <cell r="K98">
            <v>161149748.22999999</v>
          </cell>
          <cell r="M98">
            <v>123871046</v>
          </cell>
        </row>
        <row r="100">
          <cell r="F100">
            <v>4658422443.3000002</v>
          </cell>
          <cell r="H100">
            <v>696999978.16999996</v>
          </cell>
          <cell r="I100">
            <v>5355422421.4700003</v>
          </cell>
          <cell r="J100">
            <v>0</v>
          </cell>
          <cell r="K100">
            <v>5355422421.4700003</v>
          </cell>
          <cell r="M100">
            <v>4972786299.9399996</v>
          </cell>
        </row>
        <row r="101">
          <cell r="F101">
            <v>386986579.12</v>
          </cell>
          <cell r="H101">
            <v>0</v>
          </cell>
          <cell r="I101">
            <v>386986579.12</v>
          </cell>
          <cell r="J101">
            <v>0</v>
          </cell>
          <cell r="K101">
            <v>386986579.12</v>
          </cell>
          <cell r="M101">
            <v>66976598.93</v>
          </cell>
        </row>
        <row r="102">
          <cell r="F102">
            <v>-1245059676.99</v>
          </cell>
          <cell r="H102">
            <v>0</v>
          </cell>
          <cell r="I102">
            <v>-1245059676.99</v>
          </cell>
          <cell r="J102">
            <v>0</v>
          </cell>
          <cell r="K102">
            <v>-1245059676.99</v>
          </cell>
          <cell r="M102">
            <v>-381340455.56999999</v>
          </cell>
        </row>
        <row r="103">
          <cell r="F103">
            <v>753800</v>
          </cell>
          <cell r="H103">
            <v>0</v>
          </cell>
          <cell r="I103">
            <v>753800</v>
          </cell>
          <cell r="J103">
            <v>0</v>
          </cell>
          <cell r="K103">
            <v>753800</v>
          </cell>
          <cell r="M103">
            <v>753800</v>
          </cell>
        </row>
        <row r="104">
          <cell r="F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M104">
            <v>0</v>
          </cell>
        </row>
        <row r="105"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M105">
            <v>0</v>
          </cell>
        </row>
        <row r="106">
          <cell r="F106">
            <v>22711000</v>
          </cell>
          <cell r="H106">
            <v>0</v>
          </cell>
          <cell r="I106">
            <v>22711000</v>
          </cell>
          <cell r="J106">
            <v>0</v>
          </cell>
          <cell r="K106">
            <v>22711000</v>
          </cell>
          <cell r="M106">
            <v>22711000</v>
          </cell>
        </row>
        <row r="107">
          <cell r="F107">
            <v>3823814145.4300003</v>
          </cell>
          <cell r="H107">
            <v>696999978.16999996</v>
          </cell>
          <cell r="I107">
            <v>4520814123.6000004</v>
          </cell>
          <cell r="J107">
            <v>0</v>
          </cell>
          <cell r="K107">
            <v>4520814123.6000004</v>
          </cell>
          <cell r="M107">
            <v>4681887243.3000002</v>
          </cell>
        </row>
        <row r="109">
          <cell r="F109">
            <v>88501936.680000007</v>
          </cell>
          <cell r="H109">
            <v>0</v>
          </cell>
          <cell r="I109">
            <v>88501936.680000007</v>
          </cell>
          <cell r="J109">
            <v>0</v>
          </cell>
          <cell r="K109">
            <v>88501936.680000007</v>
          </cell>
          <cell r="M109">
            <v>88501936.680000007</v>
          </cell>
        </row>
        <row r="110">
          <cell r="F110">
            <v>-23939820.57</v>
          </cell>
          <cell r="H110">
            <v>0</v>
          </cell>
          <cell r="I110">
            <v>-23939820.57</v>
          </cell>
          <cell r="J110">
            <v>0</v>
          </cell>
          <cell r="K110">
            <v>-23939820.57</v>
          </cell>
          <cell r="M110">
            <v>-19431057.75</v>
          </cell>
        </row>
        <row r="111">
          <cell r="F111">
            <v>-3240235.8</v>
          </cell>
          <cell r="H111">
            <v>-1268527.02</v>
          </cell>
          <cell r="I111">
            <v>-4508762.82</v>
          </cell>
          <cell r="J111">
            <v>0</v>
          </cell>
          <cell r="K111">
            <v>-4508762.82</v>
          </cell>
          <cell r="M111">
            <v>-4508762.82</v>
          </cell>
        </row>
        <row r="112">
          <cell r="F112">
            <v>61321880.31000001</v>
          </cell>
          <cell r="H112">
            <v>-1268527.02</v>
          </cell>
          <cell r="I112">
            <v>60053353.290000007</v>
          </cell>
          <cell r="J112">
            <v>0</v>
          </cell>
          <cell r="K112">
            <v>60053353.290000007</v>
          </cell>
          <cell r="M112">
            <v>64562116.110000007</v>
          </cell>
        </row>
        <row r="114">
          <cell r="F114">
            <v>207287663.94999999</v>
          </cell>
          <cell r="H114">
            <v>0</v>
          </cell>
          <cell r="I114">
            <v>207287663.94999999</v>
          </cell>
          <cell r="J114">
            <v>0</v>
          </cell>
          <cell r="K114">
            <v>207287663.94999999</v>
          </cell>
          <cell r="M114">
            <v>0</v>
          </cell>
        </row>
        <row r="115">
          <cell r="F115">
            <v>207287663.94999999</v>
          </cell>
          <cell r="H115">
            <v>0</v>
          </cell>
          <cell r="I115">
            <v>207287663.94999999</v>
          </cell>
          <cell r="J115">
            <v>0</v>
          </cell>
          <cell r="K115">
            <v>207287663.94999999</v>
          </cell>
          <cell r="M115">
            <v>0</v>
          </cell>
        </row>
        <row r="117">
          <cell r="F117">
            <v>2248783025.6399999</v>
          </cell>
          <cell r="H117">
            <v>-108603734.84999999</v>
          </cell>
          <cell r="I117">
            <v>2140179290.79</v>
          </cell>
          <cell r="J117">
            <v>0</v>
          </cell>
          <cell r="K117">
            <v>2140179290.79</v>
          </cell>
          <cell r="M117">
            <v>2785256654.7399998</v>
          </cell>
        </row>
        <row r="118">
          <cell r="F118">
            <v>1017794395.47</v>
          </cell>
          <cell r="H118">
            <v>0</v>
          </cell>
          <cell r="I118">
            <v>1017794395.47</v>
          </cell>
          <cell r="J118">
            <v>0</v>
          </cell>
          <cell r="K118">
            <v>1017794395.47</v>
          </cell>
          <cell r="M118">
            <v>0</v>
          </cell>
        </row>
        <row r="119">
          <cell r="F119">
            <v>-288514179.92000002</v>
          </cell>
          <cell r="H119">
            <v>0</v>
          </cell>
          <cell r="I119">
            <v>-288514179.92000002</v>
          </cell>
          <cell r="J119">
            <v>0</v>
          </cell>
          <cell r="K119">
            <v>-288514179.92000002</v>
          </cell>
          <cell r="M119">
            <v>-552307318.70000005</v>
          </cell>
        </row>
        <row r="120">
          <cell r="F120">
            <v>9288139.0299999993</v>
          </cell>
          <cell r="H120">
            <v>0</v>
          </cell>
          <cell r="I120">
            <v>9288139.0299999993</v>
          </cell>
          <cell r="J120">
            <v>0</v>
          </cell>
          <cell r="K120">
            <v>9288139.0299999993</v>
          </cell>
          <cell r="M120">
            <v>8582259.4100000001</v>
          </cell>
        </row>
        <row r="121">
          <cell r="F121">
            <v>-150000000</v>
          </cell>
          <cell r="H121">
            <v>0</v>
          </cell>
          <cell r="I121">
            <v>-150000000</v>
          </cell>
          <cell r="J121">
            <v>0</v>
          </cell>
          <cell r="K121">
            <v>-150000000</v>
          </cell>
          <cell r="M121">
            <v>-100000000</v>
          </cell>
        </row>
        <row r="122">
          <cell r="F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M122">
            <v>-50000000</v>
          </cell>
        </row>
        <row r="123">
          <cell r="F123">
            <v>2837351380.2199998</v>
          </cell>
          <cell r="H123">
            <v>-108603734.84999999</v>
          </cell>
          <cell r="I123">
            <v>2728747645.3700004</v>
          </cell>
          <cell r="J123">
            <v>0</v>
          </cell>
          <cell r="K123">
            <v>2728747645.3700004</v>
          </cell>
          <cell r="M123">
            <v>2091531595.4499998</v>
          </cell>
        </row>
        <row r="125">
          <cell r="F125">
            <v>4374929062.1000004</v>
          </cell>
          <cell r="H125">
            <v>0</v>
          </cell>
          <cell r="I125">
            <v>4374929062.1000004</v>
          </cell>
          <cell r="J125">
            <v>0</v>
          </cell>
          <cell r="K125">
            <v>4374929062.1000004</v>
          </cell>
          <cell r="M125">
            <v>3812444694.3099999</v>
          </cell>
        </row>
        <row r="126">
          <cell r="F126">
            <v>848731002.98000002</v>
          </cell>
          <cell r="H126">
            <v>0</v>
          </cell>
          <cell r="I126">
            <v>848731002.98000002</v>
          </cell>
          <cell r="J126">
            <v>0</v>
          </cell>
          <cell r="K126">
            <v>848731002.98000002</v>
          </cell>
          <cell r="M126">
            <v>697537014.89999998</v>
          </cell>
        </row>
        <row r="127">
          <cell r="F127">
            <v>864289212.13999999</v>
          </cell>
          <cell r="H127">
            <v>0</v>
          </cell>
          <cell r="I127">
            <v>864289212.13999999</v>
          </cell>
          <cell r="J127">
            <v>0</v>
          </cell>
          <cell r="K127">
            <v>864289212.13999999</v>
          </cell>
          <cell r="M127">
            <v>797826444.89999998</v>
          </cell>
        </row>
        <row r="128">
          <cell r="F128">
            <v>564498349.28999996</v>
          </cell>
          <cell r="H128">
            <v>0</v>
          </cell>
          <cell r="I128">
            <v>564498349.28999996</v>
          </cell>
          <cell r="J128">
            <v>0</v>
          </cell>
          <cell r="K128">
            <v>564498349.28999996</v>
          </cell>
          <cell r="M128">
            <v>496463583.44999999</v>
          </cell>
        </row>
        <row r="129">
          <cell r="F129">
            <v>-907940073.39999998</v>
          </cell>
          <cell r="H129">
            <v>0</v>
          </cell>
          <cell r="I129">
            <v>-907940073.39999998</v>
          </cell>
          <cell r="J129">
            <v>0</v>
          </cell>
          <cell r="K129">
            <v>-907940073.39999998</v>
          </cell>
          <cell r="M129">
            <v>-710202780.82000005</v>
          </cell>
        </row>
        <row r="130">
          <cell r="F130">
            <v>-15566703.41</v>
          </cell>
          <cell r="H130">
            <v>0</v>
          </cell>
          <cell r="I130">
            <v>-15566703.41</v>
          </cell>
          <cell r="J130">
            <v>0</v>
          </cell>
          <cell r="K130">
            <v>-15566703.41</v>
          </cell>
          <cell r="M130">
            <v>-17415401.530000001</v>
          </cell>
        </row>
        <row r="131">
          <cell r="F131">
            <v>-56966044.990000002</v>
          </cell>
          <cell r="H131">
            <v>0</v>
          </cell>
          <cell r="I131">
            <v>-56966044.990000002</v>
          </cell>
          <cell r="J131">
            <v>0</v>
          </cell>
          <cell r="K131">
            <v>-56966044.990000002</v>
          </cell>
          <cell r="M131">
            <v>-24858474.390000001</v>
          </cell>
        </row>
        <row r="132">
          <cell r="F132">
            <v>-804071226.05999994</v>
          </cell>
          <cell r="H132">
            <v>0</v>
          </cell>
          <cell r="I132">
            <v>-804071226.05999994</v>
          </cell>
          <cell r="J132">
            <v>0</v>
          </cell>
          <cell r="K132">
            <v>-804071226.05999994</v>
          </cell>
          <cell r="M132">
            <v>-676988122.88</v>
          </cell>
        </row>
        <row r="133">
          <cell r="F133">
            <v>4867903578.6500015</v>
          </cell>
          <cell r="H133">
            <v>0</v>
          </cell>
          <cell r="I133">
            <v>4867903578.6500015</v>
          </cell>
          <cell r="J133">
            <v>0</v>
          </cell>
          <cell r="K133">
            <v>4867903578.6500015</v>
          </cell>
          <cell r="M133">
            <v>4374806957.9399996</v>
          </cell>
        </row>
        <row r="135">
          <cell r="F135">
            <v>532772271.64999998</v>
          </cell>
          <cell r="H135">
            <v>0</v>
          </cell>
          <cell r="I135">
            <v>532772271.64999998</v>
          </cell>
          <cell r="J135">
            <v>0</v>
          </cell>
          <cell r="K135">
            <v>532772271.64999998</v>
          </cell>
          <cell r="M135">
            <v>532772271.64999998</v>
          </cell>
        </row>
        <row r="136">
          <cell r="F136">
            <v>-484320450.32999998</v>
          </cell>
          <cell r="H136">
            <v>0</v>
          </cell>
          <cell r="I136">
            <v>-484320450.32999998</v>
          </cell>
          <cell r="J136">
            <v>0</v>
          </cell>
          <cell r="K136">
            <v>-484320450.32999998</v>
          </cell>
          <cell r="M136">
            <v>-484320450.32999998</v>
          </cell>
        </row>
        <row r="137">
          <cell r="F137">
            <v>663994.31999999995</v>
          </cell>
          <cell r="H137">
            <v>0</v>
          </cell>
          <cell r="I137">
            <v>663994.31999999995</v>
          </cell>
          <cell r="J137">
            <v>0</v>
          </cell>
          <cell r="K137">
            <v>663994.31999999995</v>
          </cell>
          <cell r="M137">
            <v>663994.31999999995</v>
          </cell>
        </row>
        <row r="138">
          <cell r="F138">
            <v>526240740.54000002</v>
          </cell>
          <cell r="H138">
            <v>52755.47</v>
          </cell>
          <cell r="I138">
            <v>526293496.00999999</v>
          </cell>
          <cell r="J138">
            <v>0</v>
          </cell>
          <cell r="K138">
            <v>526293496.00999999</v>
          </cell>
          <cell r="M138">
            <v>526293496.00999999</v>
          </cell>
        </row>
        <row r="139">
          <cell r="F139">
            <v>-121806942.95999999</v>
          </cell>
          <cell r="H139">
            <v>-23873808.879999999</v>
          </cell>
          <cell r="I139">
            <v>-145680751.84</v>
          </cell>
          <cell r="J139">
            <v>0</v>
          </cell>
          <cell r="K139">
            <v>-145680751.84</v>
          </cell>
          <cell r="M139">
            <v>-121806942.95999999</v>
          </cell>
        </row>
        <row r="140">
          <cell r="F140">
            <v>453549613.22000009</v>
          </cell>
          <cell r="H140">
            <v>-23821053.41</v>
          </cell>
          <cell r="I140">
            <v>429728559.80999994</v>
          </cell>
          <cell r="J140">
            <v>0</v>
          </cell>
          <cell r="K140">
            <v>429728559.80999994</v>
          </cell>
          <cell r="M140">
            <v>453602368.69</v>
          </cell>
        </row>
        <row r="142">
          <cell r="F142">
            <v>20485912.16</v>
          </cell>
          <cell r="H142">
            <v>0</v>
          </cell>
          <cell r="I142">
            <v>20485912.16</v>
          </cell>
          <cell r="J142">
            <v>0</v>
          </cell>
          <cell r="K142">
            <v>20485912.16</v>
          </cell>
          <cell r="M142">
            <v>19790956.77</v>
          </cell>
        </row>
        <row r="143">
          <cell r="F143">
            <v>-0.09</v>
          </cell>
          <cell r="H143">
            <v>0</v>
          </cell>
          <cell r="I143">
            <v>-0.09</v>
          </cell>
          <cell r="J143">
            <v>0</v>
          </cell>
          <cell r="K143">
            <v>-0.09</v>
          </cell>
          <cell r="M143">
            <v>-0.09</v>
          </cell>
        </row>
        <row r="144">
          <cell r="F144">
            <v>29366.06</v>
          </cell>
          <cell r="H144">
            <v>0</v>
          </cell>
          <cell r="I144">
            <v>29366.06</v>
          </cell>
          <cell r="J144">
            <v>0</v>
          </cell>
          <cell r="K144">
            <v>29366.06</v>
          </cell>
          <cell r="M144">
            <v>234022.34</v>
          </cell>
        </row>
        <row r="145">
          <cell r="F145">
            <v>431426696.82999998</v>
          </cell>
          <cell r="H145">
            <v>0</v>
          </cell>
          <cell r="I145">
            <v>431426696.82999998</v>
          </cell>
          <cell r="J145">
            <v>0</v>
          </cell>
          <cell r="K145">
            <v>431426696.82999998</v>
          </cell>
          <cell r="M145">
            <v>421389348.68000001</v>
          </cell>
        </row>
        <row r="146">
          <cell r="F146">
            <v>97410.89</v>
          </cell>
          <cell r="H146">
            <v>0</v>
          </cell>
          <cell r="I146">
            <v>97410.89</v>
          </cell>
          <cell r="J146">
            <v>0</v>
          </cell>
          <cell r="K146">
            <v>97410.89</v>
          </cell>
          <cell r="M146">
            <v>242737.25</v>
          </cell>
        </row>
        <row r="147">
          <cell r="F147">
            <v>-7409510.3499999996</v>
          </cell>
          <cell r="H147">
            <v>0</v>
          </cell>
          <cell r="I147">
            <v>-7409510.3499999996</v>
          </cell>
          <cell r="J147">
            <v>0</v>
          </cell>
          <cell r="K147">
            <v>-7409510.3499999996</v>
          </cell>
          <cell r="M147">
            <v>-7281585</v>
          </cell>
        </row>
        <row r="148">
          <cell r="F148">
            <v>-20312180.25</v>
          </cell>
          <cell r="H148">
            <v>0</v>
          </cell>
          <cell r="I148">
            <v>-20312180.25</v>
          </cell>
          <cell r="J148">
            <v>0</v>
          </cell>
          <cell r="K148">
            <v>-20312180.25</v>
          </cell>
          <cell r="M148">
            <v>-20693405.859999999</v>
          </cell>
        </row>
        <row r="149">
          <cell r="F149">
            <v>424317695.24999994</v>
          </cell>
          <cell r="H149">
            <v>0</v>
          </cell>
          <cell r="I149">
            <v>424317695.24999994</v>
          </cell>
          <cell r="J149">
            <v>0</v>
          </cell>
          <cell r="K149">
            <v>424317695.24999994</v>
          </cell>
          <cell r="M149">
            <v>413682074.08999997</v>
          </cell>
        </row>
        <row r="151">
          <cell r="F151">
            <v>12013498.32</v>
          </cell>
          <cell r="H151">
            <v>0</v>
          </cell>
          <cell r="I151">
            <v>12013498.32</v>
          </cell>
          <cell r="J151">
            <v>9246431.4399999995</v>
          </cell>
          <cell r="K151">
            <v>21259929.760000002</v>
          </cell>
          <cell r="M151">
            <v>1197356.05</v>
          </cell>
        </row>
        <row r="152">
          <cell r="F152">
            <v>633304226.47000003</v>
          </cell>
          <cell r="H152">
            <v>0</v>
          </cell>
          <cell r="I152">
            <v>633304226.47000003</v>
          </cell>
          <cell r="J152">
            <v>0</v>
          </cell>
          <cell r="K152">
            <v>633304226.47000003</v>
          </cell>
          <cell r="M152">
            <v>632318546.50999999</v>
          </cell>
        </row>
        <row r="153">
          <cell r="F153">
            <v>167856070.11000001</v>
          </cell>
          <cell r="H153">
            <v>0</v>
          </cell>
          <cell r="I153">
            <v>167856070.11000001</v>
          </cell>
          <cell r="J153">
            <v>0</v>
          </cell>
          <cell r="K153">
            <v>167856070.11000001</v>
          </cell>
          <cell r="M153">
            <v>77424975</v>
          </cell>
        </row>
        <row r="154">
          <cell r="F154">
            <v>23010073.120000001</v>
          </cell>
          <cell r="H154">
            <v>0</v>
          </cell>
          <cell r="I154">
            <v>23010073.120000001</v>
          </cell>
          <cell r="J154">
            <v>0</v>
          </cell>
          <cell r="K154">
            <v>23010073.120000001</v>
          </cell>
          <cell r="M154">
            <v>23221353.260000002</v>
          </cell>
        </row>
        <row r="155">
          <cell r="F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M155">
            <v>50</v>
          </cell>
        </row>
        <row r="156">
          <cell r="F156">
            <v>2404618.08</v>
          </cell>
          <cell r="H156">
            <v>0</v>
          </cell>
          <cell r="I156">
            <v>2404618.08</v>
          </cell>
          <cell r="J156">
            <v>0</v>
          </cell>
          <cell r="K156">
            <v>2404618.08</v>
          </cell>
          <cell r="M156">
            <v>12130948.109999999</v>
          </cell>
        </row>
        <row r="157">
          <cell r="F157">
            <v>269076063.91000003</v>
          </cell>
          <cell r="H157">
            <v>0</v>
          </cell>
          <cell r="I157">
            <v>269076063.91000003</v>
          </cell>
          <cell r="J157">
            <v>0</v>
          </cell>
          <cell r="K157">
            <v>269076063.91000003</v>
          </cell>
          <cell r="M157">
            <v>242568267</v>
          </cell>
        </row>
        <row r="158">
          <cell r="F158">
            <v>715207.85</v>
          </cell>
          <cell r="H158">
            <v>0</v>
          </cell>
          <cell r="I158">
            <v>715207.85</v>
          </cell>
          <cell r="J158">
            <v>0</v>
          </cell>
          <cell r="K158">
            <v>715207.85</v>
          </cell>
          <cell r="M158">
            <v>12109671.890000001</v>
          </cell>
        </row>
        <row r="159">
          <cell r="F159">
            <v>1108379757.8600001</v>
          </cell>
          <cell r="H159">
            <v>0</v>
          </cell>
          <cell r="I159">
            <v>1108379757.8600001</v>
          </cell>
          <cell r="J159">
            <v>9246431.4399999995</v>
          </cell>
          <cell r="K159">
            <v>1117626189.3</v>
          </cell>
          <cell r="M159">
            <v>1000971167.8199999</v>
          </cell>
        </row>
        <row r="161">
          <cell r="F161">
            <v>13551572.33</v>
          </cell>
          <cell r="H161">
            <v>0</v>
          </cell>
          <cell r="I161">
            <v>13551572.33</v>
          </cell>
          <cell r="J161">
            <v>0</v>
          </cell>
          <cell r="K161">
            <v>13551572.33</v>
          </cell>
          <cell r="M161">
            <v>117044164.66</v>
          </cell>
        </row>
        <row r="162">
          <cell r="F162">
            <v>-8150141.6500000004</v>
          </cell>
          <cell r="H162">
            <v>0</v>
          </cell>
          <cell r="I162">
            <v>-8150141.6500000004</v>
          </cell>
          <cell r="J162">
            <v>0</v>
          </cell>
          <cell r="K162">
            <v>-8150141.6500000004</v>
          </cell>
          <cell r="M162">
            <v>-110189267.75</v>
          </cell>
        </row>
        <row r="163">
          <cell r="F163">
            <v>5401430.6799999997</v>
          </cell>
          <cell r="H163">
            <v>0</v>
          </cell>
          <cell r="I163">
            <v>5401430.6799999997</v>
          </cell>
          <cell r="J163">
            <v>0</v>
          </cell>
          <cell r="K163">
            <v>5401430.6799999997</v>
          </cell>
          <cell r="M163">
            <v>6854896.9099999964</v>
          </cell>
        </row>
        <row r="165">
          <cell r="F165">
            <v>26029539.859999999</v>
          </cell>
          <cell r="H165">
            <v>0</v>
          </cell>
          <cell r="I165">
            <v>26029539.859999999</v>
          </cell>
          <cell r="J165">
            <v>1548200.23</v>
          </cell>
          <cell r="K165">
            <v>27577740.09</v>
          </cell>
          <cell r="M165">
            <v>0</v>
          </cell>
        </row>
        <row r="166">
          <cell r="F166">
            <v>123385456.97</v>
          </cell>
          <cell r="H166">
            <v>0</v>
          </cell>
          <cell r="I166">
            <v>123385456.97</v>
          </cell>
          <cell r="J166">
            <v>0</v>
          </cell>
          <cell r="K166">
            <v>123385456.97</v>
          </cell>
          <cell r="M166">
            <v>160064818.61000001</v>
          </cell>
        </row>
        <row r="167">
          <cell r="F167">
            <v>1548200.23</v>
          </cell>
          <cell r="H167">
            <v>0</v>
          </cell>
          <cell r="I167">
            <v>1548200.23</v>
          </cell>
          <cell r="J167">
            <v>-1548200.23</v>
          </cell>
          <cell r="K167">
            <v>0</v>
          </cell>
          <cell r="M167">
            <v>0</v>
          </cell>
        </row>
        <row r="168">
          <cell r="F168">
            <v>-50206680.409999996</v>
          </cell>
          <cell r="H168">
            <v>0</v>
          </cell>
          <cell r="I168">
            <v>-50206680.409999996</v>
          </cell>
          <cell r="J168">
            <v>0</v>
          </cell>
          <cell r="K168">
            <v>-50206680.409999996</v>
          </cell>
          <cell r="M168">
            <v>-101662066.63</v>
          </cell>
        </row>
        <row r="169">
          <cell r="F169">
            <v>100756516.64999998</v>
          </cell>
          <cell r="H169">
            <v>0</v>
          </cell>
          <cell r="I169">
            <v>100756516.64999998</v>
          </cell>
          <cell r="J169">
            <v>0</v>
          </cell>
          <cell r="K169">
            <v>100756516.65000001</v>
          </cell>
          <cell r="M169">
            <v>58402751.980000019</v>
          </cell>
        </row>
        <row r="171">
          <cell r="F171">
            <v>49672884.920000002</v>
          </cell>
          <cell r="H171">
            <v>0</v>
          </cell>
          <cell r="I171">
            <v>49672884.920000002</v>
          </cell>
          <cell r="J171">
            <v>0</v>
          </cell>
          <cell r="K171">
            <v>49672884.920000002</v>
          </cell>
          <cell r="M171">
            <v>66476495.649999999</v>
          </cell>
        </row>
        <row r="172">
          <cell r="F172">
            <v>-34553576.490000002</v>
          </cell>
          <cell r="H172">
            <v>0</v>
          </cell>
          <cell r="I172">
            <v>-34553576.490000002</v>
          </cell>
          <cell r="J172">
            <v>0</v>
          </cell>
          <cell r="K172">
            <v>-34553576.490000002</v>
          </cell>
          <cell r="M172">
            <v>-38063717.840000004</v>
          </cell>
        </row>
        <row r="173">
          <cell r="F173">
            <v>15119308.43</v>
          </cell>
          <cell r="H173">
            <v>0</v>
          </cell>
          <cell r="I173">
            <v>15119308.43</v>
          </cell>
          <cell r="J173">
            <v>0</v>
          </cell>
          <cell r="K173">
            <v>15119308.43</v>
          </cell>
          <cell r="M173">
            <v>28412777.809999995</v>
          </cell>
        </row>
        <row r="175">
          <cell r="F175">
            <v>30864293.539999999</v>
          </cell>
          <cell r="H175">
            <v>0</v>
          </cell>
          <cell r="I175">
            <v>30864293.539999999</v>
          </cell>
          <cell r="J175">
            <v>0</v>
          </cell>
          <cell r="K175">
            <v>30864293.539999999</v>
          </cell>
          <cell r="M175">
            <v>44888271.399999999</v>
          </cell>
        </row>
        <row r="176">
          <cell r="F176">
            <v>-14104541.609999999</v>
          </cell>
          <cell r="H176">
            <v>0</v>
          </cell>
          <cell r="I176">
            <v>-14104541.609999999</v>
          </cell>
          <cell r="J176">
            <v>0</v>
          </cell>
          <cell r="K176">
            <v>-14104541.609999999</v>
          </cell>
          <cell r="M176">
            <v>-28392344.129999999</v>
          </cell>
        </row>
        <row r="177">
          <cell r="F177">
            <v>16759751.93</v>
          </cell>
          <cell r="H177">
            <v>0</v>
          </cell>
          <cell r="I177">
            <v>16759751.93</v>
          </cell>
          <cell r="J177">
            <v>0</v>
          </cell>
          <cell r="K177">
            <v>16759751.93</v>
          </cell>
          <cell r="M177">
            <v>16495927.27</v>
          </cell>
        </row>
        <row r="179">
          <cell r="F179">
            <v>73449361.030000001</v>
          </cell>
          <cell r="H179">
            <v>0</v>
          </cell>
          <cell r="I179">
            <v>73449361.030000001</v>
          </cell>
          <cell r="J179">
            <v>-244425.15</v>
          </cell>
          <cell r="K179">
            <v>73204935.879999995</v>
          </cell>
          <cell r="M179">
            <v>63349214.840000004</v>
          </cell>
        </row>
        <row r="180">
          <cell r="F180">
            <v>80488841.239999995</v>
          </cell>
          <cell r="H180">
            <v>0</v>
          </cell>
          <cell r="I180">
            <v>80488841.239999995</v>
          </cell>
          <cell r="J180">
            <v>0</v>
          </cell>
          <cell r="K180">
            <v>80488841.239999995</v>
          </cell>
          <cell r="M180">
            <v>80454361.239999995</v>
          </cell>
        </row>
        <row r="181">
          <cell r="F181">
            <v>-48195750.82</v>
          </cell>
          <cell r="H181">
            <v>0</v>
          </cell>
          <cell r="I181">
            <v>-48195750.82</v>
          </cell>
          <cell r="J181">
            <v>324277.05</v>
          </cell>
          <cell r="K181">
            <v>-47871473.770000003</v>
          </cell>
          <cell r="M181">
            <v>-36820543.369999997</v>
          </cell>
        </row>
        <row r="182">
          <cell r="F182">
            <v>-80125335.540000007</v>
          </cell>
          <cell r="H182">
            <v>0</v>
          </cell>
          <cell r="I182">
            <v>-80125335.540000007</v>
          </cell>
          <cell r="J182">
            <v>0</v>
          </cell>
          <cell r="K182">
            <v>-80125335.540000007</v>
          </cell>
          <cell r="M182">
            <v>-63898899.299999997</v>
          </cell>
        </row>
        <row r="183">
          <cell r="F183">
            <v>25617115.909999982</v>
          </cell>
          <cell r="H183">
            <v>0</v>
          </cell>
          <cell r="I183">
            <v>25617115.909999982</v>
          </cell>
          <cell r="J183">
            <v>79851.899999999994</v>
          </cell>
          <cell r="K183">
            <v>25696967.809999987</v>
          </cell>
          <cell r="M183">
            <v>43084133.409999982</v>
          </cell>
        </row>
        <row r="185">
          <cell r="F185">
            <v>26922609.960000001</v>
          </cell>
          <cell r="H185">
            <v>0</v>
          </cell>
          <cell r="I185">
            <v>26922609.960000001</v>
          </cell>
          <cell r="J185">
            <v>0</v>
          </cell>
          <cell r="K185">
            <v>26922609.960000001</v>
          </cell>
          <cell r="M185">
            <v>19704658.489999998</v>
          </cell>
        </row>
        <row r="186">
          <cell r="F186">
            <v>19447736.449999999</v>
          </cell>
          <cell r="H186">
            <v>0</v>
          </cell>
          <cell r="I186">
            <v>19447736.449999999</v>
          </cell>
          <cell r="J186">
            <v>0</v>
          </cell>
          <cell r="K186">
            <v>19447736.449999999</v>
          </cell>
          <cell r="M186">
            <v>38104078.619999997</v>
          </cell>
        </row>
        <row r="187">
          <cell r="F187">
            <v>29251320.449999999</v>
          </cell>
          <cell r="H187">
            <v>0</v>
          </cell>
          <cell r="I187">
            <v>29251320.449999999</v>
          </cell>
          <cell r="J187">
            <v>0</v>
          </cell>
          <cell r="K187">
            <v>29251320.449999999</v>
          </cell>
          <cell r="M187">
            <v>41352441.609999999</v>
          </cell>
        </row>
        <row r="188">
          <cell r="F188">
            <v>-0.06</v>
          </cell>
          <cell r="H188">
            <v>0</v>
          </cell>
          <cell r="I188">
            <v>-0.06</v>
          </cell>
          <cell r="J188">
            <v>0</v>
          </cell>
          <cell r="K188">
            <v>-0.06</v>
          </cell>
          <cell r="M188">
            <v>-0.06</v>
          </cell>
        </row>
        <row r="189">
          <cell r="F189">
            <v>0.08</v>
          </cell>
          <cell r="H189">
            <v>0</v>
          </cell>
          <cell r="I189">
            <v>0.08</v>
          </cell>
          <cell r="J189">
            <v>0</v>
          </cell>
          <cell r="K189">
            <v>0.08</v>
          </cell>
          <cell r="M189">
            <v>0.08</v>
          </cell>
        </row>
        <row r="190">
          <cell r="F190">
            <v>8509992.9100000001</v>
          </cell>
          <cell r="H190">
            <v>0</v>
          </cell>
          <cell r="I190">
            <v>8509992.9100000001</v>
          </cell>
          <cell r="J190">
            <v>0</v>
          </cell>
          <cell r="K190">
            <v>8509992.9100000001</v>
          </cell>
          <cell r="M190">
            <v>6484580.9699999997</v>
          </cell>
        </row>
        <row r="191">
          <cell r="F191">
            <v>827336.09</v>
          </cell>
          <cell r="H191">
            <v>0</v>
          </cell>
          <cell r="I191">
            <v>827336.09</v>
          </cell>
          <cell r="J191">
            <v>6000</v>
          </cell>
          <cell r="K191">
            <v>833336.09</v>
          </cell>
          <cell r="M191">
            <v>1210767.17</v>
          </cell>
        </row>
        <row r="192">
          <cell r="F192">
            <v>-5500.9</v>
          </cell>
          <cell r="H192">
            <v>0</v>
          </cell>
          <cell r="I192">
            <v>-5500.9</v>
          </cell>
          <cell r="J192">
            <v>0</v>
          </cell>
          <cell r="K192">
            <v>-5500.9</v>
          </cell>
          <cell r="M192">
            <v>464420.09</v>
          </cell>
        </row>
        <row r="193">
          <cell r="F193">
            <v>5267477.4400000004</v>
          </cell>
          <cell r="H193">
            <v>0</v>
          </cell>
          <cell r="I193">
            <v>5267477.4400000004</v>
          </cell>
          <cell r="J193">
            <v>863770.39</v>
          </cell>
          <cell r="K193">
            <v>6131247.8300000001</v>
          </cell>
          <cell r="M193">
            <v>7649984.1600000001</v>
          </cell>
        </row>
        <row r="194">
          <cell r="F194">
            <v>88093317.75</v>
          </cell>
          <cell r="H194">
            <v>0</v>
          </cell>
          <cell r="I194">
            <v>88093317.75</v>
          </cell>
          <cell r="J194">
            <v>0</v>
          </cell>
          <cell r="K194">
            <v>88093317.75</v>
          </cell>
          <cell r="M194">
            <v>97720184.079999998</v>
          </cell>
        </row>
        <row r="195">
          <cell r="F195">
            <v>392486.65</v>
          </cell>
          <cell r="H195">
            <v>0</v>
          </cell>
          <cell r="I195">
            <v>392486.65</v>
          </cell>
          <cell r="J195">
            <v>46000</v>
          </cell>
          <cell r="K195">
            <v>438486.65</v>
          </cell>
          <cell r="M195">
            <v>841075.45</v>
          </cell>
        </row>
        <row r="196"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M196">
            <v>0</v>
          </cell>
        </row>
        <row r="197">
          <cell r="F197">
            <v>5257766.03</v>
          </cell>
          <cell r="H197">
            <v>0</v>
          </cell>
          <cell r="I197">
            <v>5257766.03</v>
          </cell>
          <cell r="J197">
            <v>0</v>
          </cell>
          <cell r="K197">
            <v>5257766.03</v>
          </cell>
          <cell r="M197">
            <v>5105135.09</v>
          </cell>
        </row>
        <row r="198">
          <cell r="F198">
            <v>28850021.41</v>
          </cell>
          <cell r="H198">
            <v>0</v>
          </cell>
          <cell r="I198">
            <v>28850021.41</v>
          </cell>
          <cell r="J198">
            <v>0</v>
          </cell>
          <cell r="K198">
            <v>28850021.41</v>
          </cell>
          <cell r="M198">
            <v>26374033.149999999</v>
          </cell>
        </row>
        <row r="199">
          <cell r="F199">
            <v>550392.89</v>
          </cell>
          <cell r="H199">
            <v>0</v>
          </cell>
          <cell r="I199">
            <v>550392.89</v>
          </cell>
          <cell r="J199">
            <v>0</v>
          </cell>
          <cell r="K199">
            <v>550392.89</v>
          </cell>
          <cell r="M199">
            <v>594008.36</v>
          </cell>
        </row>
        <row r="200">
          <cell r="F200">
            <v>4600</v>
          </cell>
          <cell r="H200">
            <v>0</v>
          </cell>
          <cell r="I200">
            <v>4600</v>
          </cell>
          <cell r="J200">
            <v>0</v>
          </cell>
          <cell r="K200">
            <v>4600</v>
          </cell>
          <cell r="M200">
            <v>935141.86</v>
          </cell>
        </row>
        <row r="201">
          <cell r="F201">
            <v>213369557.14999998</v>
          </cell>
          <cell r="H201">
            <v>0</v>
          </cell>
          <cell r="I201">
            <v>213369557.14999998</v>
          </cell>
          <cell r="J201">
            <v>915770.39</v>
          </cell>
          <cell r="K201">
            <v>214285327.53999999</v>
          </cell>
          <cell r="M201">
            <v>246540509.12</v>
          </cell>
        </row>
        <row r="203">
          <cell r="F203">
            <v>64478732.25</v>
          </cell>
          <cell r="H203">
            <v>0</v>
          </cell>
          <cell r="I203">
            <v>64478732.25</v>
          </cell>
          <cell r="J203">
            <v>0</v>
          </cell>
          <cell r="K203">
            <v>64478732.25</v>
          </cell>
          <cell r="M203">
            <v>63321806.619999997</v>
          </cell>
        </row>
        <row r="204">
          <cell r="F204">
            <v>73527121.829999998</v>
          </cell>
          <cell r="H204">
            <v>0</v>
          </cell>
          <cell r="I204">
            <v>73527121.829999998</v>
          </cell>
          <cell r="J204">
            <v>0</v>
          </cell>
          <cell r="K204">
            <v>73527121.829999998</v>
          </cell>
          <cell r="M204">
            <v>14680238.16</v>
          </cell>
        </row>
        <row r="205">
          <cell r="F205">
            <v>15060166.359999999</v>
          </cell>
          <cell r="H205">
            <v>-15060166.359999999</v>
          </cell>
          <cell r="I205">
            <v>0</v>
          </cell>
          <cell r="J205">
            <v>0</v>
          </cell>
          <cell r="K205">
            <v>0</v>
          </cell>
          <cell r="M205">
            <v>0</v>
          </cell>
        </row>
        <row r="206">
          <cell r="F206">
            <v>474728.87</v>
          </cell>
          <cell r="H206">
            <v>-342750.08</v>
          </cell>
          <cell r="I206">
            <v>131978.79</v>
          </cell>
          <cell r="J206">
            <v>0</v>
          </cell>
          <cell r="K206">
            <v>131978.79</v>
          </cell>
          <cell r="M206">
            <v>0</v>
          </cell>
        </row>
        <row r="207">
          <cell r="F207">
            <v>-1322812.47</v>
          </cell>
          <cell r="H207">
            <v>0</v>
          </cell>
          <cell r="I207">
            <v>-1322812.47</v>
          </cell>
          <cell r="J207">
            <v>0</v>
          </cell>
          <cell r="K207">
            <v>-1322812.47</v>
          </cell>
          <cell r="M207">
            <v>-111168.52</v>
          </cell>
        </row>
        <row r="208">
          <cell r="F208">
            <v>-50165.47</v>
          </cell>
          <cell r="H208">
            <v>50165.47</v>
          </cell>
          <cell r="I208">
            <v>0</v>
          </cell>
          <cell r="J208">
            <v>0</v>
          </cell>
          <cell r="K208">
            <v>0</v>
          </cell>
          <cell r="M208">
            <v>0</v>
          </cell>
        </row>
        <row r="209">
          <cell r="F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M209">
            <v>0</v>
          </cell>
        </row>
        <row r="210"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M210">
            <v>0</v>
          </cell>
        </row>
        <row r="211">
          <cell r="F211">
            <v>12865433.279999999</v>
          </cell>
          <cell r="H211">
            <v>0</v>
          </cell>
          <cell r="I211">
            <v>12865433.279999999</v>
          </cell>
          <cell r="J211">
            <v>0</v>
          </cell>
          <cell r="K211">
            <v>12865433.279999999</v>
          </cell>
          <cell r="M211">
            <v>29255129.550000001</v>
          </cell>
        </row>
        <row r="212">
          <cell r="F212">
            <v>26736409.84</v>
          </cell>
          <cell r="H212">
            <v>-26736409.84</v>
          </cell>
          <cell r="I212">
            <v>0</v>
          </cell>
          <cell r="J212">
            <v>0</v>
          </cell>
          <cell r="K212">
            <v>0</v>
          </cell>
          <cell r="M212">
            <v>0</v>
          </cell>
        </row>
        <row r="213">
          <cell r="F213">
            <v>-451070.24</v>
          </cell>
          <cell r="H213">
            <v>12604751.449999999</v>
          </cell>
          <cell r="I213">
            <v>12153681.210000001</v>
          </cell>
          <cell r="J213">
            <v>0</v>
          </cell>
          <cell r="K213">
            <v>12153681.210000001</v>
          </cell>
          <cell r="M213">
            <v>0</v>
          </cell>
        </row>
        <row r="214">
          <cell r="F214">
            <v>-2939520.59</v>
          </cell>
          <cell r="H214">
            <v>4854194.0599999996</v>
          </cell>
          <cell r="I214">
            <v>1914673.47</v>
          </cell>
          <cell r="J214">
            <v>0</v>
          </cell>
          <cell r="K214">
            <v>1914673.47</v>
          </cell>
          <cell r="M214">
            <v>0</v>
          </cell>
        </row>
        <row r="215">
          <cell r="F215">
            <v>-3354063.5</v>
          </cell>
          <cell r="H215">
            <v>5423135.29</v>
          </cell>
          <cell r="I215">
            <v>2069071.79</v>
          </cell>
          <cell r="J215">
            <v>0</v>
          </cell>
          <cell r="K215">
            <v>2069071.79</v>
          </cell>
          <cell r="M215">
            <v>0</v>
          </cell>
        </row>
        <row r="216">
          <cell r="F216">
            <v>283209.53000000003</v>
          </cell>
          <cell r="H216">
            <v>-283209.53000000003</v>
          </cell>
          <cell r="I216">
            <v>0</v>
          </cell>
          <cell r="J216">
            <v>0</v>
          </cell>
          <cell r="K216">
            <v>0</v>
          </cell>
          <cell r="M216">
            <v>0</v>
          </cell>
        </row>
        <row r="217">
          <cell r="F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M217">
            <v>0</v>
          </cell>
        </row>
        <row r="218">
          <cell r="F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M218">
            <v>0</v>
          </cell>
        </row>
        <row r="219">
          <cell r="F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M219">
            <v>0.18</v>
          </cell>
        </row>
        <row r="220">
          <cell r="F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M220">
            <v>0</v>
          </cell>
        </row>
        <row r="221">
          <cell r="F221">
            <v>-46574.5</v>
          </cell>
          <cell r="H221">
            <v>46574.5</v>
          </cell>
          <cell r="I221">
            <v>0</v>
          </cell>
          <cell r="J221">
            <v>0</v>
          </cell>
          <cell r="K221">
            <v>0</v>
          </cell>
          <cell r="M221">
            <v>0</v>
          </cell>
        </row>
        <row r="222">
          <cell r="F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M222">
            <v>0</v>
          </cell>
        </row>
        <row r="223">
          <cell r="F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M223">
            <v>0</v>
          </cell>
        </row>
        <row r="224">
          <cell r="F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M224">
            <v>0</v>
          </cell>
        </row>
        <row r="225">
          <cell r="F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M225">
            <v>0</v>
          </cell>
        </row>
        <row r="226">
          <cell r="F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M226">
            <v>0</v>
          </cell>
        </row>
        <row r="227">
          <cell r="F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M227">
            <v>0</v>
          </cell>
        </row>
        <row r="228">
          <cell r="F228">
            <v>1298.74</v>
          </cell>
          <cell r="H228">
            <v>-1298.74</v>
          </cell>
          <cell r="I228">
            <v>0</v>
          </cell>
          <cell r="J228">
            <v>0</v>
          </cell>
          <cell r="K228">
            <v>0</v>
          </cell>
          <cell r="M228">
            <v>0</v>
          </cell>
        </row>
        <row r="229">
          <cell r="F229">
            <v>1141217.6200000001</v>
          </cell>
          <cell r="H229">
            <v>215363.17</v>
          </cell>
          <cell r="I229">
            <v>1356580.79</v>
          </cell>
          <cell r="J229">
            <v>2500.9499999999998</v>
          </cell>
          <cell r="K229">
            <v>1359081.74</v>
          </cell>
          <cell r="M229">
            <v>2905163.68</v>
          </cell>
        </row>
        <row r="230">
          <cell r="F230">
            <v>3005408.44</v>
          </cell>
          <cell r="H230">
            <v>-2815655.75</v>
          </cell>
          <cell r="I230">
            <v>189752.69</v>
          </cell>
          <cell r="J230">
            <v>-4497.21</v>
          </cell>
          <cell r="K230">
            <v>185255.48</v>
          </cell>
          <cell r="M230">
            <v>10452767.369999999</v>
          </cell>
        </row>
        <row r="231">
          <cell r="F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M231">
            <v>0.16</v>
          </cell>
        </row>
        <row r="232">
          <cell r="F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M232">
            <v>0</v>
          </cell>
        </row>
        <row r="233">
          <cell r="F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M233">
            <v>0</v>
          </cell>
        </row>
        <row r="234">
          <cell r="F234">
            <v>-313931.13</v>
          </cell>
          <cell r="H234">
            <v>2600292.58</v>
          </cell>
          <cell r="I234">
            <v>2286361.4500000002</v>
          </cell>
          <cell r="J234">
            <v>0</v>
          </cell>
          <cell r="K234">
            <v>2286361.4500000002</v>
          </cell>
          <cell r="M234">
            <v>-496840.17</v>
          </cell>
        </row>
        <row r="235">
          <cell r="F235">
            <v>-61000000.030000001</v>
          </cell>
          <cell r="H235">
            <v>0</v>
          </cell>
          <cell r="I235">
            <v>-61000000.030000001</v>
          </cell>
          <cell r="J235">
            <v>0</v>
          </cell>
          <cell r="K235">
            <v>-61000000.030000001</v>
          </cell>
          <cell r="M235">
            <v>-61000000.030000001</v>
          </cell>
        </row>
        <row r="236">
          <cell r="F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M236">
            <v>0</v>
          </cell>
        </row>
        <row r="237">
          <cell r="F237">
            <v>20000000</v>
          </cell>
          <cell r="H237">
            <v>0</v>
          </cell>
          <cell r="I237">
            <v>20000000</v>
          </cell>
          <cell r="J237">
            <v>0</v>
          </cell>
          <cell r="K237">
            <v>20000000</v>
          </cell>
          <cell r="M237">
            <v>20000000</v>
          </cell>
        </row>
        <row r="238">
          <cell r="F238">
            <v>1075517.1299999999</v>
          </cell>
          <cell r="H238">
            <v>0</v>
          </cell>
          <cell r="I238">
            <v>1075517.1299999999</v>
          </cell>
          <cell r="J238">
            <v>0</v>
          </cell>
          <cell r="K238">
            <v>1075517.1299999999</v>
          </cell>
          <cell r="M238">
            <v>816762.84</v>
          </cell>
        </row>
        <row r="239"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M239">
            <v>0</v>
          </cell>
        </row>
        <row r="240">
          <cell r="F240">
            <v>46494.92</v>
          </cell>
          <cell r="H240">
            <v>0</v>
          </cell>
          <cell r="I240">
            <v>46494.92</v>
          </cell>
          <cell r="J240">
            <v>0</v>
          </cell>
          <cell r="K240">
            <v>46494.92</v>
          </cell>
          <cell r="M240">
            <v>0</v>
          </cell>
        </row>
        <row r="241">
          <cell r="F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M241">
            <v>0</v>
          </cell>
        </row>
        <row r="242">
          <cell r="F242">
            <v>149217600.88</v>
          </cell>
          <cell r="H242">
            <v>-19445013.780000001</v>
          </cell>
          <cell r="I242">
            <v>129772587.09999995</v>
          </cell>
          <cell r="J242">
            <v>-1996.26</v>
          </cell>
          <cell r="K242">
            <v>129770590.83999996</v>
          </cell>
          <cell r="M242">
            <v>79823859.840000018</v>
          </cell>
        </row>
        <row r="244">
          <cell r="F244">
            <v>38861823.640000001</v>
          </cell>
          <cell r="H244">
            <v>0</v>
          </cell>
          <cell r="I244">
            <v>38861823.640000001</v>
          </cell>
          <cell r="J244">
            <v>0</v>
          </cell>
          <cell r="K244">
            <v>38861823.640000001</v>
          </cell>
          <cell r="M244">
            <v>0</v>
          </cell>
        </row>
        <row r="245">
          <cell r="F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M245">
            <v>20833131.809999999</v>
          </cell>
        </row>
        <row r="246">
          <cell r="F246">
            <v>53447912.869999997</v>
          </cell>
          <cell r="H246">
            <v>0</v>
          </cell>
          <cell r="I246">
            <v>53447912.869999997</v>
          </cell>
          <cell r="J246">
            <v>-79851.899999999994</v>
          </cell>
          <cell r="K246">
            <v>53368060.969999999</v>
          </cell>
          <cell r="M246">
            <v>18167235.780000001</v>
          </cell>
        </row>
        <row r="247">
          <cell r="F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M247">
            <v>0</v>
          </cell>
        </row>
        <row r="248">
          <cell r="F248">
            <v>0.45</v>
          </cell>
          <cell r="H248">
            <v>0</v>
          </cell>
          <cell r="I248">
            <v>0.45</v>
          </cell>
          <cell r="J248">
            <v>0</v>
          </cell>
          <cell r="K248">
            <v>0.45</v>
          </cell>
          <cell r="M248">
            <v>2534.62</v>
          </cell>
        </row>
        <row r="249">
          <cell r="F249">
            <v>92309736.959999993</v>
          </cell>
          <cell r="H249">
            <v>0</v>
          </cell>
          <cell r="I249">
            <v>92309736.959999993</v>
          </cell>
          <cell r="J249">
            <v>-79851.899999999994</v>
          </cell>
          <cell r="K249">
            <v>92229885.060000002</v>
          </cell>
          <cell r="M249">
            <v>39002902.210000001</v>
          </cell>
        </row>
        <row r="251">
          <cell r="F251">
            <v>2391300</v>
          </cell>
          <cell r="H251">
            <v>0</v>
          </cell>
          <cell r="I251">
            <v>2391300</v>
          </cell>
          <cell r="J251">
            <v>0</v>
          </cell>
          <cell r="K251">
            <v>2391300</v>
          </cell>
          <cell r="M251">
            <v>0.13</v>
          </cell>
        </row>
        <row r="252">
          <cell r="F252">
            <v>1262242.71</v>
          </cell>
          <cell r="H252">
            <v>0</v>
          </cell>
          <cell r="I252">
            <v>1262242.71</v>
          </cell>
          <cell r="J252">
            <v>0</v>
          </cell>
          <cell r="K252">
            <v>1262242.71</v>
          </cell>
          <cell r="M252">
            <v>985002.21</v>
          </cell>
        </row>
        <row r="253">
          <cell r="F253">
            <v>75.260000000000005</v>
          </cell>
          <cell r="H253">
            <v>0</v>
          </cell>
          <cell r="I253">
            <v>75.260000000000005</v>
          </cell>
          <cell r="J253">
            <v>0</v>
          </cell>
          <cell r="K253">
            <v>75.260000000000005</v>
          </cell>
          <cell r="M253">
            <v>19.260000000000002</v>
          </cell>
        </row>
        <row r="254">
          <cell r="F254">
            <v>3653617.97</v>
          </cell>
          <cell r="H254">
            <v>0</v>
          </cell>
          <cell r="I254">
            <v>3653617.97</v>
          </cell>
          <cell r="J254">
            <v>0</v>
          </cell>
          <cell r="K254">
            <v>3653617.97</v>
          </cell>
          <cell r="M254">
            <v>985021.6</v>
          </cell>
        </row>
        <row r="256">
          <cell r="F256">
            <v>-29391832126.73</v>
          </cell>
          <cell r="H256">
            <v>0</v>
          </cell>
          <cell r="I256">
            <v>-29391832126.73</v>
          </cell>
          <cell r="J256">
            <v>669644714.32000005</v>
          </cell>
          <cell r="K256">
            <v>-28722187412.41</v>
          </cell>
          <cell r="M256">
            <v>-24371377850.25</v>
          </cell>
        </row>
        <row r="257">
          <cell r="F257">
            <v>569326373.88</v>
          </cell>
          <cell r="H257">
            <v>0</v>
          </cell>
          <cell r="I257">
            <v>569326373.88</v>
          </cell>
          <cell r="J257">
            <v>0</v>
          </cell>
          <cell r="K257">
            <v>569326373.88</v>
          </cell>
          <cell r="M257">
            <v>-195093705.90000001</v>
          </cell>
        </row>
        <row r="258">
          <cell r="F258">
            <v>27096376.239999998</v>
          </cell>
          <cell r="H258">
            <v>0</v>
          </cell>
          <cell r="I258">
            <v>27096376.239999998</v>
          </cell>
          <cell r="J258">
            <v>0</v>
          </cell>
          <cell r="K258">
            <v>27096376.239999998</v>
          </cell>
          <cell r="M258">
            <v>26213951.859999999</v>
          </cell>
        </row>
        <row r="259">
          <cell r="F259">
            <v>-3791394.82</v>
          </cell>
          <cell r="H259">
            <v>0</v>
          </cell>
          <cell r="I259">
            <v>-3791394.82</v>
          </cell>
          <cell r="J259">
            <v>0</v>
          </cell>
          <cell r="K259">
            <v>-3791394.82</v>
          </cell>
          <cell r="M259">
            <v>-4228826.71</v>
          </cell>
        </row>
        <row r="260">
          <cell r="F260">
            <v>-28799200771.429996</v>
          </cell>
          <cell r="H260">
            <v>0</v>
          </cell>
          <cell r="I260">
            <v>-28799200771.429996</v>
          </cell>
          <cell r="J260">
            <v>669644714.32000005</v>
          </cell>
          <cell r="K260">
            <v>-28129556057.109997</v>
          </cell>
          <cell r="M260">
            <v>-24544486431</v>
          </cell>
        </row>
        <row r="262">
          <cell r="F262">
            <v>0.05</v>
          </cell>
          <cell r="H262">
            <v>0</v>
          </cell>
          <cell r="I262">
            <v>0.05</v>
          </cell>
          <cell r="J262">
            <v>0</v>
          </cell>
          <cell r="K262">
            <v>0.05</v>
          </cell>
          <cell r="M262">
            <v>0.05</v>
          </cell>
        </row>
        <row r="263">
          <cell r="F263">
            <v>0.13</v>
          </cell>
          <cell r="H263">
            <v>0</v>
          </cell>
          <cell r="I263">
            <v>0.13</v>
          </cell>
          <cell r="J263">
            <v>0</v>
          </cell>
          <cell r="K263">
            <v>0.13</v>
          </cell>
          <cell r="M263">
            <v>0.13</v>
          </cell>
        </row>
        <row r="264">
          <cell r="F264">
            <v>-279998525.49000001</v>
          </cell>
          <cell r="H264">
            <v>0</v>
          </cell>
          <cell r="I264">
            <v>-279998525.49000001</v>
          </cell>
          <cell r="J264">
            <v>0</v>
          </cell>
          <cell r="K264">
            <v>-279998525.49000001</v>
          </cell>
          <cell r="M264">
            <v>-120491710.48999999</v>
          </cell>
        </row>
        <row r="265">
          <cell r="F265">
            <v>45435891.420000002</v>
          </cell>
          <cell r="H265">
            <v>0</v>
          </cell>
          <cell r="I265">
            <v>45435891.420000002</v>
          </cell>
          <cell r="J265">
            <v>0</v>
          </cell>
          <cell r="K265">
            <v>45435891.420000002</v>
          </cell>
          <cell r="M265">
            <v>6000775.7800000003</v>
          </cell>
        </row>
        <row r="266">
          <cell r="F266">
            <v>-9358277.3900000006</v>
          </cell>
          <cell r="H266">
            <v>0</v>
          </cell>
          <cell r="I266">
            <v>-9358277.3900000006</v>
          </cell>
          <cell r="J266">
            <v>0</v>
          </cell>
          <cell r="K266">
            <v>-9358277.3900000006</v>
          </cell>
          <cell r="M266">
            <v>0</v>
          </cell>
        </row>
        <row r="267">
          <cell r="F267">
            <v>-114490934.70999999</v>
          </cell>
          <cell r="H267">
            <v>0</v>
          </cell>
          <cell r="I267">
            <v>-114490934.70999999</v>
          </cell>
          <cell r="J267">
            <v>0</v>
          </cell>
          <cell r="K267">
            <v>-114490934.70999999</v>
          </cell>
          <cell r="M267">
            <v>0</v>
          </cell>
        </row>
        <row r="268">
          <cell r="F268">
            <v>-8152102209.9799995</v>
          </cell>
          <cell r="H268">
            <v>0</v>
          </cell>
          <cell r="I268">
            <v>-8152102209.9799995</v>
          </cell>
          <cell r="J268">
            <v>0</v>
          </cell>
          <cell r="K268">
            <v>-8152102209.9799995</v>
          </cell>
          <cell r="M268">
            <v>-7137989550.4200001</v>
          </cell>
        </row>
        <row r="269">
          <cell r="F269">
            <v>-328761754.86000001</v>
          </cell>
          <cell r="H269">
            <v>0</v>
          </cell>
          <cell r="I269">
            <v>-328761754.86000001</v>
          </cell>
          <cell r="J269">
            <v>0</v>
          </cell>
          <cell r="K269">
            <v>-328761754.86000001</v>
          </cell>
          <cell r="M269">
            <v>-328751767.85000002</v>
          </cell>
        </row>
        <row r="270">
          <cell r="F270">
            <v>-1417959798.54</v>
          </cell>
          <cell r="H270">
            <v>0</v>
          </cell>
          <cell r="I270">
            <v>-1417959798.54</v>
          </cell>
          <cell r="J270">
            <v>0</v>
          </cell>
          <cell r="K270">
            <v>-1417959798.54</v>
          </cell>
          <cell r="M270">
            <v>-1244456576.6300001</v>
          </cell>
        </row>
        <row r="271">
          <cell r="F271">
            <v>1197578893.8399999</v>
          </cell>
          <cell r="H271">
            <v>0</v>
          </cell>
          <cell r="I271">
            <v>1197578893.8399999</v>
          </cell>
          <cell r="J271">
            <v>0</v>
          </cell>
          <cell r="K271">
            <v>1197578893.8399999</v>
          </cell>
          <cell r="M271">
            <v>887079987.87</v>
          </cell>
        </row>
        <row r="272">
          <cell r="F272">
            <v>-750562843</v>
          </cell>
          <cell r="H272">
            <v>0</v>
          </cell>
          <cell r="I272">
            <v>-750562843</v>
          </cell>
          <cell r="J272">
            <v>0</v>
          </cell>
          <cell r="K272">
            <v>-750562843</v>
          </cell>
          <cell r="M272">
            <v>-655754643</v>
          </cell>
        </row>
        <row r="273">
          <cell r="F273">
            <v>-9810219558.5299988</v>
          </cell>
          <cell r="H273">
            <v>0</v>
          </cell>
          <cell r="I273">
            <v>-9810219558.5299988</v>
          </cell>
          <cell r="J273">
            <v>0</v>
          </cell>
          <cell r="K273">
            <v>-9810219558.5299988</v>
          </cell>
          <cell r="M273">
            <v>-8594363484.5600014</v>
          </cell>
        </row>
        <row r="275">
          <cell r="F275">
            <v>-778532584.62</v>
          </cell>
          <cell r="H275">
            <v>0</v>
          </cell>
          <cell r="I275">
            <v>-778532584.62</v>
          </cell>
          <cell r="J275">
            <v>-973664858</v>
          </cell>
          <cell r="K275">
            <v>-1752197442.6199999</v>
          </cell>
          <cell r="M275">
            <v>-1436801343.8299999</v>
          </cell>
        </row>
        <row r="276">
          <cell r="F276">
            <v>-53098858</v>
          </cell>
          <cell r="H276">
            <v>0</v>
          </cell>
          <cell r="I276">
            <v>-53098858</v>
          </cell>
          <cell r="J276">
            <v>0</v>
          </cell>
          <cell r="K276">
            <v>-53098858</v>
          </cell>
          <cell r="M276">
            <v>-40954477</v>
          </cell>
        </row>
        <row r="277">
          <cell r="F277">
            <v>-831631442.62</v>
          </cell>
          <cell r="H277">
            <v>0</v>
          </cell>
          <cell r="I277">
            <v>-831631442.62</v>
          </cell>
          <cell r="J277">
            <v>-973664858</v>
          </cell>
          <cell r="K277">
            <v>-1805296300.6199999</v>
          </cell>
          <cell r="M277">
            <v>-1477755820.8299999</v>
          </cell>
        </row>
        <row r="279">
          <cell r="F279">
            <v>-36427751</v>
          </cell>
          <cell r="H279">
            <v>0</v>
          </cell>
          <cell r="I279">
            <v>-36427751</v>
          </cell>
          <cell r="J279">
            <v>0</v>
          </cell>
          <cell r="K279">
            <v>-36427751</v>
          </cell>
          <cell r="M279">
            <v>-27815993</v>
          </cell>
        </row>
        <row r="280">
          <cell r="F280">
            <v>-2493645</v>
          </cell>
          <cell r="H280">
            <v>0</v>
          </cell>
          <cell r="I280">
            <v>-2493645</v>
          </cell>
          <cell r="J280">
            <v>0</v>
          </cell>
          <cell r="K280">
            <v>-2493645</v>
          </cell>
          <cell r="M280">
            <v>-4361885</v>
          </cell>
        </row>
        <row r="281">
          <cell r="F281">
            <v>-219918900.47999999</v>
          </cell>
          <cell r="H281">
            <v>0</v>
          </cell>
          <cell r="I281">
            <v>-219918900.47999999</v>
          </cell>
          <cell r="J281">
            <v>-2690162.07</v>
          </cell>
          <cell r="K281">
            <v>-222609062.55000001</v>
          </cell>
          <cell r="M281">
            <v>-218012774.19999999</v>
          </cell>
        </row>
        <row r="282">
          <cell r="F282">
            <v>29538873.289999999</v>
          </cell>
          <cell r="H282">
            <v>0</v>
          </cell>
          <cell r="I282">
            <v>29538873.289999999</v>
          </cell>
          <cell r="J282">
            <v>0</v>
          </cell>
          <cell r="K282">
            <v>29538873.289999999</v>
          </cell>
          <cell r="M282">
            <v>0</v>
          </cell>
        </row>
        <row r="283">
          <cell r="F283">
            <v>-582368.48</v>
          </cell>
          <cell r="H283">
            <v>0</v>
          </cell>
          <cell r="I283">
            <v>-582368.48</v>
          </cell>
          <cell r="J283">
            <v>0</v>
          </cell>
          <cell r="K283">
            <v>-582368.48</v>
          </cell>
          <cell r="M283">
            <v>0</v>
          </cell>
        </row>
        <row r="284">
          <cell r="F284">
            <v>-6023039.5300000003</v>
          </cell>
          <cell r="H284">
            <v>0</v>
          </cell>
          <cell r="I284">
            <v>-6023039.5300000003</v>
          </cell>
          <cell r="J284">
            <v>0</v>
          </cell>
          <cell r="K284">
            <v>-6023039.5300000003</v>
          </cell>
          <cell r="M284">
            <v>-149999.98000000001</v>
          </cell>
        </row>
        <row r="285">
          <cell r="F285">
            <v>-483500</v>
          </cell>
          <cell r="H285">
            <v>0</v>
          </cell>
          <cell r="I285">
            <v>-483500</v>
          </cell>
          <cell r="J285">
            <v>0</v>
          </cell>
          <cell r="K285">
            <v>-483500</v>
          </cell>
          <cell r="M285">
            <v>0</v>
          </cell>
        </row>
        <row r="286">
          <cell r="F286">
            <v>-1388285.71</v>
          </cell>
          <cell r="H286">
            <v>0</v>
          </cell>
          <cell r="I286">
            <v>-1388285.71</v>
          </cell>
          <cell r="J286">
            <v>0</v>
          </cell>
          <cell r="K286">
            <v>-1388285.71</v>
          </cell>
          <cell r="M286">
            <v>-1916085.06</v>
          </cell>
        </row>
        <row r="287">
          <cell r="F287">
            <v>-25523.89</v>
          </cell>
          <cell r="H287">
            <v>0</v>
          </cell>
          <cell r="I287">
            <v>-25523.89</v>
          </cell>
          <cell r="J287">
            <v>0</v>
          </cell>
          <cell r="K287">
            <v>-25523.89</v>
          </cell>
          <cell r="M287">
            <v>4708.8599999999997</v>
          </cell>
        </row>
        <row r="288">
          <cell r="F288">
            <v>-7.0000000000000007E-2</v>
          </cell>
          <cell r="H288">
            <v>0</v>
          </cell>
          <cell r="I288">
            <v>-7.0000000000000007E-2</v>
          </cell>
          <cell r="J288">
            <v>0</v>
          </cell>
          <cell r="K288">
            <v>-7.0000000000000007E-2</v>
          </cell>
          <cell r="M288">
            <v>-0.08</v>
          </cell>
        </row>
        <row r="289">
          <cell r="F289">
            <v>-0.27</v>
          </cell>
          <cell r="H289">
            <v>0</v>
          </cell>
          <cell r="I289">
            <v>-0.27</v>
          </cell>
          <cell r="J289">
            <v>0</v>
          </cell>
          <cell r="K289">
            <v>-0.27</v>
          </cell>
          <cell r="M289">
            <v>-0.26</v>
          </cell>
        </row>
        <row r="290">
          <cell r="F290">
            <v>-237804141.13999999</v>
          </cell>
          <cell r="H290">
            <v>0</v>
          </cell>
          <cell r="I290">
            <v>-237804141.13999999</v>
          </cell>
          <cell r="J290">
            <v>-2690162.07</v>
          </cell>
          <cell r="K290">
            <v>-240494303.21000001</v>
          </cell>
          <cell r="M290">
            <v>-252252028.71999997</v>
          </cell>
        </row>
        <row r="292">
          <cell r="F292">
            <v>0</v>
          </cell>
          <cell r="H292">
            <v>-10588483.699999999</v>
          </cell>
          <cell r="I292">
            <v>-10588483.699999999</v>
          </cell>
          <cell r="J292">
            <v>0</v>
          </cell>
          <cell r="K292">
            <v>-10588483.699999999</v>
          </cell>
          <cell r="M292">
            <v>-30033497.48</v>
          </cell>
        </row>
        <row r="293">
          <cell r="F293">
            <v>0</v>
          </cell>
          <cell r="H293">
            <v>-10588483.699999999</v>
          </cell>
          <cell r="I293">
            <v>-10588483.699999999</v>
          </cell>
          <cell r="J293">
            <v>0</v>
          </cell>
          <cell r="K293">
            <v>-10588483.699999999</v>
          </cell>
          <cell r="M293">
            <v>-30033497.48</v>
          </cell>
        </row>
        <row r="295">
          <cell r="F295">
            <v>1.23</v>
          </cell>
          <cell r="H295">
            <v>0</v>
          </cell>
          <cell r="I295">
            <v>1.23</v>
          </cell>
          <cell r="J295">
            <v>0</v>
          </cell>
          <cell r="K295">
            <v>1.23</v>
          </cell>
          <cell r="M295">
            <v>1.23</v>
          </cell>
        </row>
        <row r="296">
          <cell r="F296">
            <v>-17200007.149999999</v>
          </cell>
          <cell r="H296">
            <v>0</v>
          </cell>
          <cell r="I296">
            <v>-17200007.149999999</v>
          </cell>
          <cell r="J296">
            <v>0</v>
          </cell>
          <cell r="K296">
            <v>-17200007.149999999</v>
          </cell>
          <cell r="M296">
            <v>-30132275.52</v>
          </cell>
        </row>
        <row r="297">
          <cell r="F297">
            <v>-17200005.919999998</v>
          </cell>
          <cell r="H297">
            <v>0</v>
          </cell>
          <cell r="I297">
            <v>-17200005.919999998</v>
          </cell>
          <cell r="J297">
            <v>0</v>
          </cell>
          <cell r="K297">
            <v>-17200005.919999998</v>
          </cell>
          <cell r="M297">
            <v>-30132274.289999999</v>
          </cell>
        </row>
        <row r="299">
          <cell r="F299">
            <v>-10047.94</v>
          </cell>
          <cell r="H299">
            <v>0</v>
          </cell>
          <cell r="I299">
            <v>-10047.94</v>
          </cell>
          <cell r="J299">
            <v>0</v>
          </cell>
          <cell r="K299">
            <v>-10047.94</v>
          </cell>
          <cell r="M299">
            <v>-131004.09</v>
          </cell>
        </row>
        <row r="300">
          <cell r="F300">
            <v>-58073.919999999998</v>
          </cell>
          <cell r="H300">
            <v>0</v>
          </cell>
          <cell r="I300">
            <v>-58073.919999999998</v>
          </cell>
          <cell r="J300">
            <v>0</v>
          </cell>
          <cell r="K300">
            <v>-58073.919999999998</v>
          </cell>
          <cell r="M300">
            <v>-22228.33</v>
          </cell>
        </row>
        <row r="301">
          <cell r="F301">
            <v>-242824.75</v>
          </cell>
          <cell r="H301">
            <v>0</v>
          </cell>
          <cell r="I301">
            <v>-242824.75</v>
          </cell>
          <cell r="J301">
            <v>0</v>
          </cell>
          <cell r="K301">
            <v>-242824.75</v>
          </cell>
          <cell r="M301">
            <v>-288628.53000000003</v>
          </cell>
        </row>
        <row r="302">
          <cell r="F302">
            <v>-28579.01</v>
          </cell>
          <cell r="H302">
            <v>0</v>
          </cell>
          <cell r="I302">
            <v>-28579.01</v>
          </cell>
          <cell r="J302">
            <v>0</v>
          </cell>
          <cell r="K302">
            <v>-28579.01</v>
          </cell>
          <cell r="M302">
            <v>-14866.81</v>
          </cell>
        </row>
        <row r="303">
          <cell r="F303">
            <v>-24130531.219999999</v>
          </cell>
          <cell r="H303">
            <v>0</v>
          </cell>
          <cell r="I303">
            <v>-24130531.219999999</v>
          </cell>
          <cell r="J303">
            <v>0</v>
          </cell>
          <cell r="K303">
            <v>-24130531.219999999</v>
          </cell>
          <cell r="M303">
            <v>-16841554</v>
          </cell>
        </row>
        <row r="304">
          <cell r="F304">
            <v>-91251.24</v>
          </cell>
          <cell r="H304">
            <v>0</v>
          </cell>
          <cell r="I304">
            <v>-91251.24</v>
          </cell>
          <cell r="J304">
            <v>0</v>
          </cell>
          <cell r="K304">
            <v>-91251.24</v>
          </cell>
          <cell r="M304">
            <v>-2626.13</v>
          </cell>
        </row>
        <row r="305">
          <cell r="F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M305">
            <v>0</v>
          </cell>
        </row>
        <row r="306">
          <cell r="F306">
            <v>0.06</v>
          </cell>
          <cell r="H306">
            <v>0</v>
          </cell>
          <cell r="I306">
            <v>0.06</v>
          </cell>
          <cell r="J306">
            <v>0</v>
          </cell>
          <cell r="K306">
            <v>0.06</v>
          </cell>
          <cell r="M306">
            <v>0.06</v>
          </cell>
        </row>
        <row r="307">
          <cell r="F307">
            <v>-0.36</v>
          </cell>
          <cell r="H307">
            <v>0</v>
          </cell>
          <cell r="I307">
            <v>-0.36</v>
          </cell>
          <cell r="J307">
            <v>0</v>
          </cell>
          <cell r="K307">
            <v>-0.36</v>
          </cell>
          <cell r="M307">
            <v>-0.36</v>
          </cell>
        </row>
        <row r="308">
          <cell r="F308">
            <v>0.09</v>
          </cell>
          <cell r="H308">
            <v>0</v>
          </cell>
          <cell r="I308">
            <v>0.09</v>
          </cell>
          <cell r="J308">
            <v>0</v>
          </cell>
          <cell r="K308">
            <v>0.09</v>
          </cell>
          <cell r="M308">
            <v>0.09</v>
          </cell>
        </row>
        <row r="309">
          <cell r="F309">
            <v>-3733.49</v>
          </cell>
          <cell r="H309">
            <v>0</v>
          </cell>
          <cell r="I309">
            <v>-3733.49</v>
          </cell>
          <cell r="J309">
            <v>0</v>
          </cell>
          <cell r="K309">
            <v>-3733.49</v>
          </cell>
          <cell r="M309">
            <v>-2741.77</v>
          </cell>
        </row>
        <row r="310">
          <cell r="F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M310">
            <v>-749868.9</v>
          </cell>
        </row>
        <row r="311">
          <cell r="F311">
            <v>-17734282.190000001</v>
          </cell>
          <cell r="H311">
            <v>0</v>
          </cell>
          <cell r="I311">
            <v>-17734282.190000001</v>
          </cell>
          <cell r="J311">
            <v>0</v>
          </cell>
          <cell r="K311">
            <v>-17734282.190000001</v>
          </cell>
          <cell r="M311">
            <v>-25336406.84</v>
          </cell>
        </row>
        <row r="312">
          <cell r="F312">
            <v>-109375774.27</v>
          </cell>
          <cell r="H312">
            <v>0</v>
          </cell>
          <cell r="I312">
            <v>-109375774.27</v>
          </cell>
          <cell r="J312">
            <v>0</v>
          </cell>
          <cell r="K312">
            <v>-109375774.27</v>
          </cell>
          <cell r="M312">
            <v>-75798665.439999998</v>
          </cell>
        </row>
        <row r="313">
          <cell r="F313">
            <v>778447.32</v>
          </cell>
          <cell r="H313">
            <v>0</v>
          </cell>
          <cell r="I313">
            <v>778447.32</v>
          </cell>
          <cell r="J313">
            <v>0</v>
          </cell>
          <cell r="K313">
            <v>778447.32</v>
          </cell>
          <cell r="M313">
            <v>-2898794.53</v>
          </cell>
        </row>
        <row r="314">
          <cell r="F314">
            <v>1330052.26</v>
          </cell>
          <cell r="H314">
            <v>-1330052.26</v>
          </cell>
          <cell r="I314">
            <v>0</v>
          </cell>
          <cell r="J314">
            <v>0</v>
          </cell>
          <cell r="K314">
            <v>0</v>
          </cell>
          <cell r="M314">
            <v>1330052.26</v>
          </cell>
        </row>
        <row r="315">
          <cell r="F315">
            <v>-93731.77</v>
          </cell>
          <cell r="H315">
            <v>0</v>
          </cell>
          <cell r="I315">
            <v>-93731.77</v>
          </cell>
          <cell r="J315">
            <v>0</v>
          </cell>
          <cell r="K315">
            <v>-93731.77</v>
          </cell>
          <cell r="M315">
            <v>27203.19</v>
          </cell>
        </row>
        <row r="316">
          <cell r="F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M316">
            <v>0</v>
          </cell>
        </row>
        <row r="317">
          <cell r="F317">
            <v>-149660330.43000004</v>
          </cell>
          <cell r="H317">
            <v>-1330052.26</v>
          </cell>
          <cell r="I317">
            <v>-150990382.69000003</v>
          </cell>
          <cell r="J317">
            <v>0</v>
          </cell>
          <cell r="K317">
            <v>-150990382.69000003</v>
          </cell>
          <cell r="M317">
            <v>-120730130.13</v>
          </cell>
        </row>
        <row r="319">
          <cell r="F319">
            <v>246065.68</v>
          </cell>
          <cell r="H319">
            <v>-31301359.579999998</v>
          </cell>
          <cell r="I319">
            <v>-31055293.899999999</v>
          </cell>
          <cell r="J319">
            <v>-1431.62</v>
          </cell>
          <cell r="K319">
            <v>-31056725.52</v>
          </cell>
          <cell r="M319">
            <v>-30442405.579999998</v>
          </cell>
        </row>
        <row r="320">
          <cell r="F320">
            <v>-20457035.079999998</v>
          </cell>
          <cell r="H320">
            <v>0</v>
          </cell>
          <cell r="I320">
            <v>-20457035.079999998</v>
          </cell>
          <cell r="J320">
            <v>0</v>
          </cell>
          <cell r="K320">
            <v>-20457035.079999998</v>
          </cell>
          <cell r="M320">
            <v>-22299999.75</v>
          </cell>
        </row>
        <row r="321">
          <cell r="F321">
            <v>-20148243.440000001</v>
          </cell>
          <cell r="H321">
            <v>0</v>
          </cell>
          <cell r="I321">
            <v>-20148243.440000001</v>
          </cell>
          <cell r="J321">
            <v>-1849288.98</v>
          </cell>
          <cell r="K321">
            <v>-21997532.420000002</v>
          </cell>
          <cell r="M321">
            <v>1842964.67</v>
          </cell>
        </row>
        <row r="322">
          <cell r="F322">
            <v>-10390354.939999999</v>
          </cell>
          <cell r="H322">
            <v>0</v>
          </cell>
          <cell r="I322">
            <v>-10390354.939999999</v>
          </cell>
          <cell r="J322">
            <v>0</v>
          </cell>
          <cell r="K322">
            <v>-10390354.939999999</v>
          </cell>
          <cell r="M322">
            <v>-13979705.640000001</v>
          </cell>
        </row>
        <row r="323">
          <cell r="F323">
            <v>-323241557.86000001</v>
          </cell>
          <cell r="H323">
            <v>0</v>
          </cell>
          <cell r="I323">
            <v>-323241557.86000001</v>
          </cell>
          <cell r="J323">
            <v>199964090.25999999</v>
          </cell>
          <cell r="K323">
            <v>-123277467.59999999</v>
          </cell>
          <cell r="M323">
            <v>-91705314.349999994</v>
          </cell>
        </row>
        <row r="324">
          <cell r="F324">
            <v>120791223.11</v>
          </cell>
          <cell r="H324">
            <v>0</v>
          </cell>
          <cell r="I324">
            <v>120791223.11</v>
          </cell>
          <cell r="J324">
            <v>0</v>
          </cell>
          <cell r="K324">
            <v>120791223.11</v>
          </cell>
          <cell r="M324">
            <v>95289994.939999998</v>
          </cell>
        </row>
        <row r="325">
          <cell r="F325">
            <v>-4242961.84</v>
          </cell>
          <cell r="H325">
            <v>0</v>
          </cell>
          <cell r="I325">
            <v>-4242961.84</v>
          </cell>
          <cell r="J325">
            <v>0</v>
          </cell>
          <cell r="K325">
            <v>-4242961.84</v>
          </cell>
          <cell r="M325">
            <v>-4803460.21</v>
          </cell>
        </row>
        <row r="326">
          <cell r="F326">
            <v>-72342074.900000006</v>
          </cell>
          <cell r="H326">
            <v>0</v>
          </cell>
          <cell r="I326">
            <v>-72342074.900000006</v>
          </cell>
          <cell r="J326">
            <v>-562242.52</v>
          </cell>
          <cell r="K326">
            <v>-72904317.420000002</v>
          </cell>
          <cell r="M326">
            <v>-66380117.549999997</v>
          </cell>
        </row>
        <row r="327">
          <cell r="F327">
            <v>70251945.170000002</v>
          </cell>
          <cell r="H327">
            <v>0</v>
          </cell>
          <cell r="I327">
            <v>70251945.170000002</v>
          </cell>
          <cell r="J327">
            <v>-2354.46</v>
          </cell>
          <cell r="K327">
            <v>70249590.709999993</v>
          </cell>
          <cell r="M327">
            <v>66940615.920000002</v>
          </cell>
        </row>
        <row r="328">
          <cell r="F328">
            <v>-259532994.09999996</v>
          </cell>
          <cell r="H328">
            <v>-31301359.579999998</v>
          </cell>
          <cell r="I328">
            <v>-290834353.68000001</v>
          </cell>
          <cell r="J328">
            <v>197548772.67999998</v>
          </cell>
          <cell r="K328">
            <v>-93285581.000000015</v>
          </cell>
          <cell r="M328">
            <v>-65537427.549999967</v>
          </cell>
        </row>
        <row r="330">
          <cell r="F330">
            <v>-2.2999999999999998</v>
          </cell>
          <cell r="H330">
            <v>0</v>
          </cell>
          <cell r="I330">
            <v>-2.2999999999999998</v>
          </cell>
          <cell r="J330">
            <v>0</v>
          </cell>
          <cell r="K330">
            <v>-2.2999999999999998</v>
          </cell>
          <cell r="M330">
            <v>-2.2999999999999998</v>
          </cell>
        </row>
        <row r="331">
          <cell r="F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M331">
            <v>0</v>
          </cell>
        </row>
        <row r="332">
          <cell r="F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M332">
            <v>0</v>
          </cell>
        </row>
        <row r="333">
          <cell r="F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M333">
            <v>0</v>
          </cell>
        </row>
        <row r="334">
          <cell r="F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M334">
            <v>0</v>
          </cell>
        </row>
        <row r="335">
          <cell r="F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M335">
            <v>0</v>
          </cell>
        </row>
        <row r="336">
          <cell r="F336">
            <v>-5358.97</v>
          </cell>
          <cell r="H336">
            <v>0</v>
          </cell>
          <cell r="I336">
            <v>-5358.97</v>
          </cell>
          <cell r="J336">
            <v>0</v>
          </cell>
          <cell r="K336">
            <v>-5358.97</v>
          </cell>
          <cell r="M336">
            <v>-143283.32</v>
          </cell>
        </row>
        <row r="337">
          <cell r="F337">
            <v>31558.639999999999</v>
          </cell>
          <cell r="H337">
            <v>0</v>
          </cell>
          <cell r="I337">
            <v>31558.639999999999</v>
          </cell>
          <cell r="J337">
            <v>0</v>
          </cell>
          <cell r="K337">
            <v>31558.639999999999</v>
          </cell>
          <cell r="M337">
            <v>1084123.98</v>
          </cell>
        </row>
        <row r="338">
          <cell r="F338">
            <v>-1639254.48</v>
          </cell>
          <cell r="H338">
            <v>0</v>
          </cell>
          <cell r="I338">
            <v>-1639254.48</v>
          </cell>
          <cell r="J338">
            <v>0</v>
          </cell>
          <cell r="K338">
            <v>-1639254.48</v>
          </cell>
          <cell r="M338">
            <v>-2580095.14</v>
          </cell>
        </row>
        <row r="339">
          <cell r="F339">
            <v>-49801939.229999997</v>
          </cell>
          <cell r="H339">
            <v>0</v>
          </cell>
          <cell r="I339">
            <v>-49801939.229999997</v>
          </cell>
          <cell r="J339">
            <v>0</v>
          </cell>
          <cell r="K339">
            <v>-49801939.229999997</v>
          </cell>
          <cell r="M339">
            <v>687321.39</v>
          </cell>
        </row>
        <row r="340">
          <cell r="F340">
            <v>119552.62</v>
          </cell>
          <cell r="H340">
            <v>0</v>
          </cell>
          <cell r="I340">
            <v>119552.62</v>
          </cell>
          <cell r="J340">
            <v>0</v>
          </cell>
          <cell r="K340">
            <v>119552.62</v>
          </cell>
          <cell r="M340">
            <v>-46573377.689999998</v>
          </cell>
        </row>
        <row r="341">
          <cell r="F341">
            <v>-0.04</v>
          </cell>
          <cell r="H341">
            <v>0</v>
          </cell>
          <cell r="I341">
            <v>-0.04</v>
          </cell>
          <cell r="J341">
            <v>-9151200</v>
          </cell>
          <cell r="K341">
            <v>-9151200.0399999991</v>
          </cell>
          <cell r="M341">
            <v>-0.04</v>
          </cell>
        </row>
        <row r="342">
          <cell r="F342">
            <v>-17750000</v>
          </cell>
          <cell r="H342">
            <v>0</v>
          </cell>
          <cell r="I342">
            <v>-17750000</v>
          </cell>
          <cell r="J342">
            <v>0</v>
          </cell>
          <cell r="K342">
            <v>-17750000</v>
          </cell>
          <cell r="M342">
            <v>0</v>
          </cell>
        </row>
        <row r="343">
          <cell r="F343">
            <v>-69045443.75999999</v>
          </cell>
          <cell r="H343">
            <v>0</v>
          </cell>
          <cell r="I343">
            <v>-69045443.75999999</v>
          </cell>
          <cell r="J343">
            <v>-9151200</v>
          </cell>
          <cell r="K343">
            <v>-78196643.75999999</v>
          </cell>
          <cell r="M343">
            <v>-47525313.119999997</v>
          </cell>
        </row>
        <row r="345">
          <cell r="F345">
            <v>-60673457.780000001</v>
          </cell>
          <cell r="H345">
            <v>0</v>
          </cell>
          <cell r="I345">
            <v>-60673457.780000001</v>
          </cell>
          <cell r="J345">
            <v>0</v>
          </cell>
          <cell r="K345">
            <v>-60673457.780000001</v>
          </cell>
          <cell r="M345">
            <v>-33187331.239999998</v>
          </cell>
        </row>
        <row r="346">
          <cell r="F346">
            <v>-60673457.780000001</v>
          </cell>
          <cell r="H346">
            <v>0</v>
          </cell>
          <cell r="I346">
            <v>-60673457.780000001</v>
          </cell>
          <cell r="J346">
            <v>0</v>
          </cell>
          <cell r="K346">
            <v>-60673457.780000001</v>
          </cell>
          <cell r="M346">
            <v>-33187331.239999998</v>
          </cell>
        </row>
        <row r="348">
          <cell r="F348">
            <v>-8953105.0500000007</v>
          </cell>
          <cell r="H348">
            <v>0</v>
          </cell>
          <cell r="I348">
            <v>-8953105.0500000007</v>
          </cell>
          <cell r="J348">
            <v>0</v>
          </cell>
          <cell r="K348">
            <v>-8953105.0500000007</v>
          </cell>
          <cell r="M348">
            <v>0</v>
          </cell>
        </row>
        <row r="349">
          <cell r="F349">
            <v>-173034406.77000001</v>
          </cell>
          <cell r="H349">
            <v>1904921</v>
          </cell>
          <cell r="I349">
            <v>-171129485.77000001</v>
          </cell>
          <cell r="J349">
            <v>-1394.31</v>
          </cell>
          <cell r="K349">
            <v>-171130880.08000001</v>
          </cell>
          <cell r="M349">
            <v>-134303767.13999999</v>
          </cell>
        </row>
        <row r="350">
          <cell r="F350">
            <v>-15187773.16</v>
          </cell>
          <cell r="H350">
            <v>0</v>
          </cell>
          <cell r="I350">
            <v>-15187773.16</v>
          </cell>
          <cell r="J350">
            <v>0</v>
          </cell>
          <cell r="K350">
            <v>-15187773.16</v>
          </cell>
          <cell r="M350">
            <v>-18338445.59</v>
          </cell>
        </row>
        <row r="351">
          <cell r="F351">
            <v>15059993.76</v>
          </cell>
          <cell r="H351">
            <v>0</v>
          </cell>
          <cell r="I351">
            <v>15059993.76</v>
          </cell>
          <cell r="J351">
            <v>0</v>
          </cell>
          <cell r="K351">
            <v>15059993.76</v>
          </cell>
          <cell r="M351">
            <v>-11206206.35</v>
          </cell>
        </row>
        <row r="352">
          <cell r="F352">
            <v>-182115291.22000003</v>
          </cell>
          <cell r="H352">
            <v>1904921</v>
          </cell>
          <cell r="I352">
            <v>-180210370.22000003</v>
          </cell>
          <cell r="J352">
            <v>-1394.31</v>
          </cell>
          <cell r="K352">
            <v>-180211764.53000003</v>
          </cell>
          <cell r="M352">
            <v>-163848419.07999998</v>
          </cell>
        </row>
        <row r="354">
          <cell r="F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M354">
            <v>0</v>
          </cell>
        </row>
        <row r="355">
          <cell r="F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M355">
            <v>0</v>
          </cell>
        </row>
        <row r="356">
          <cell r="F356">
            <v>-64541359.490000002</v>
          </cell>
          <cell r="H356">
            <v>30033497.48</v>
          </cell>
          <cell r="I356">
            <v>-34507862.009999998</v>
          </cell>
          <cell r="J356">
            <v>32457868.329999998</v>
          </cell>
          <cell r="K356">
            <v>-2049993.68</v>
          </cell>
          <cell r="M356">
            <v>7.0000000000000007E-2</v>
          </cell>
        </row>
        <row r="357">
          <cell r="F357">
            <v>20500.23</v>
          </cell>
          <cell r="H357">
            <v>0</v>
          </cell>
          <cell r="I357">
            <v>20500.23</v>
          </cell>
          <cell r="J357">
            <v>0</v>
          </cell>
          <cell r="K357">
            <v>20500.23</v>
          </cell>
          <cell r="M357">
            <v>-0.71</v>
          </cell>
        </row>
        <row r="358">
          <cell r="F358">
            <v>11683752.16</v>
          </cell>
          <cell r="H358">
            <v>0</v>
          </cell>
          <cell r="I358">
            <v>11683752.16</v>
          </cell>
          <cell r="J358">
            <v>0</v>
          </cell>
          <cell r="K358">
            <v>11683752.16</v>
          </cell>
          <cell r="M358">
            <v>-5093608.6900000004</v>
          </cell>
        </row>
        <row r="359">
          <cell r="F359">
            <v>1445631.06</v>
          </cell>
          <cell r="H359">
            <v>0</v>
          </cell>
          <cell r="I359">
            <v>1445631.06</v>
          </cell>
          <cell r="J359">
            <v>0</v>
          </cell>
          <cell r="K359">
            <v>1445631.06</v>
          </cell>
          <cell r="M359">
            <v>780168.02</v>
          </cell>
        </row>
        <row r="360">
          <cell r="F360">
            <v>-6105709.8899999997</v>
          </cell>
          <cell r="H360">
            <v>0</v>
          </cell>
          <cell r="I360">
            <v>-6105709.8899999997</v>
          </cell>
          <cell r="J360">
            <v>-17164.66</v>
          </cell>
          <cell r="K360">
            <v>-6122874.5499999998</v>
          </cell>
          <cell r="M360">
            <v>-1076824.1499999999</v>
          </cell>
        </row>
        <row r="361">
          <cell r="F361">
            <v>987380.09</v>
          </cell>
          <cell r="H361">
            <v>0</v>
          </cell>
          <cell r="I361">
            <v>987380.09</v>
          </cell>
          <cell r="J361">
            <v>0</v>
          </cell>
          <cell r="K361">
            <v>987380.09</v>
          </cell>
          <cell r="M361">
            <v>7298.68</v>
          </cell>
        </row>
        <row r="362">
          <cell r="F362">
            <v>81181.75</v>
          </cell>
          <cell r="H362">
            <v>0</v>
          </cell>
          <cell r="I362">
            <v>81181.75</v>
          </cell>
          <cell r="J362">
            <v>2230.7600000000002</v>
          </cell>
          <cell r="K362">
            <v>83412.509999999995</v>
          </cell>
          <cell r="M362">
            <v>-29221.439999999999</v>
          </cell>
        </row>
        <row r="363">
          <cell r="F363">
            <v>-175061.34</v>
          </cell>
          <cell r="H363">
            <v>0</v>
          </cell>
          <cell r="I363">
            <v>-175061.34</v>
          </cell>
          <cell r="J363">
            <v>0</v>
          </cell>
          <cell r="K363">
            <v>-175061.34</v>
          </cell>
          <cell r="M363">
            <v>-30317.599999999999</v>
          </cell>
        </row>
        <row r="364">
          <cell r="F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M364">
            <v>0</v>
          </cell>
        </row>
        <row r="365">
          <cell r="F365">
            <v>-344934.43</v>
          </cell>
          <cell r="H365">
            <v>0</v>
          </cell>
          <cell r="I365">
            <v>-344934.43</v>
          </cell>
          <cell r="J365">
            <v>0</v>
          </cell>
          <cell r="K365">
            <v>-344934.43</v>
          </cell>
          <cell r="M365">
            <v>-457960.41</v>
          </cell>
        </row>
        <row r="366">
          <cell r="F366">
            <v>-2589428.09</v>
          </cell>
          <cell r="H366">
            <v>0</v>
          </cell>
          <cell r="I366">
            <v>-2589428.09</v>
          </cell>
          <cell r="J366">
            <v>0</v>
          </cell>
          <cell r="K366">
            <v>-2589428.09</v>
          </cell>
          <cell r="M366">
            <v>-1534090.91</v>
          </cell>
        </row>
        <row r="367">
          <cell r="F367">
            <v>-1242.18</v>
          </cell>
          <cell r="H367">
            <v>0</v>
          </cell>
          <cell r="I367">
            <v>-1242.18</v>
          </cell>
          <cell r="J367">
            <v>0</v>
          </cell>
          <cell r="K367">
            <v>-1242.18</v>
          </cell>
          <cell r="M367">
            <v>-58495.94</v>
          </cell>
        </row>
        <row r="368">
          <cell r="F368">
            <v>-3494536.35</v>
          </cell>
          <cell r="H368">
            <v>0</v>
          </cell>
          <cell r="I368">
            <v>-3494536.35</v>
          </cell>
          <cell r="J368">
            <v>0</v>
          </cell>
          <cell r="K368">
            <v>-3494536.35</v>
          </cell>
          <cell r="M368">
            <v>-1672072.1</v>
          </cell>
        </row>
        <row r="369">
          <cell r="F369">
            <v>-224258.3</v>
          </cell>
          <cell r="H369">
            <v>0</v>
          </cell>
          <cell r="I369">
            <v>-224258.3</v>
          </cell>
          <cell r="J369">
            <v>0</v>
          </cell>
          <cell r="K369">
            <v>-224258.3</v>
          </cell>
          <cell r="M369">
            <v>-11350.05</v>
          </cell>
        </row>
        <row r="370">
          <cell r="F370">
            <v>-7.0000000000000007E-2</v>
          </cell>
          <cell r="H370">
            <v>0</v>
          </cell>
          <cell r="I370">
            <v>-7.0000000000000007E-2</v>
          </cell>
          <cell r="J370">
            <v>0</v>
          </cell>
          <cell r="K370">
            <v>-7.0000000000000007E-2</v>
          </cell>
          <cell r="M370">
            <v>-7.0000000000000007E-2</v>
          </cell>
        </row>
        <row r="371">
          <cell r="F371">
            <v>5104970.0599999996</v>
          </cell>
          <cell r="H371">
            <v>0</v>
          </cell>
          <cell r="I371">
            <v>5104970.0599999996</v>
          </cell>
          <cell r="J371">
            <v>0</v>
          </cell>
          <cell r="K371">
            <v>5104970.0599999996</v>
          </cell>
          <cell r="M371">
            <v>4043070.21</v>
          </cell>
        </row>
        <row r="372">
          <cell r="F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M372">
            <v>0</v>
          </cell>
        </row>
        <row r="373">
          <cell r="F373">
            <v>0.01</v>
          </cell>
          <cell r="H373">
            <v>0</v>
          </cell>
          <cell r="I373">
            <v>0.01</v>
          </cell>
          <cell r="J373">
            <v>0</v>
          </cell>
          <cell r="K373">
            <v>0.01</v>
          </cell>
          <cell r="M373">
            <v>-126353.26</v>
          </cell>
        </row>
        <row r="374">
          <cell r="F374">
            <v>-6032038.6900000004</v>
          </cell>
          <cell r="H374">
            <v>0</v>
          </cell>
          <cell r="I374">
            <v>-6032038.6900000004</v>
          </cell>
          <cell r="J374">
            <v>7640.11</v>
          </cell>
          <cell r="K374">
            <v>-6024398.5800000001</v>
          </cell>
          <cell r="M374">
            <v>-4567788.7699999996</v>
          </cell>
        </row>
        <row r="375">
          <cell r="F375">
            <v>17067.68</v>
          </cell>
          <cell r="H375">
            <v>0</v>
          </cell>
          <cell r="I375">
            <v>17067.68</v>
          </cell>
          <cell r="J375">
            <v>0</v>
          </cell>
          <cell r="K375">
            <v>17067.68</v>
          </cell>
          <cell r="M375">
            <v>-7336.96</v>
          </cell>
        </row>
        <row r="376">
          <cell r="F376">
            <v>59809.760000000002</v>
          </cell>
          <cell r="H376">
            <v>0</v>
          </cell>
          <cell r="I376">
            <v>59809.760000000002</v>
          </cell>
          <cell r="J376">
            <v>0</v>
          </cell>
          <cell r="K376">
            <v>59809.760000000002</v>
          </cell>
          <cell r="M376">
            <v>25280.61</v>
          </cell>
        </row>
        <row r="377">
          <cell r="F377">
            <v>611489.86</v>
          </cell>
          <cell r="H377">
            <v>0</v>
          </cell>
          <cell r="I377">
            <v>611489.86</v>
          </cell>
          <cell r="J377">
            <v>0</v>
          </cell>
          <cell r="K377">
            <v>611489.86</v>
          </cell>
          <cell r="M377">
            <v>0</v>
          </cell>
        </row>
        <row r="378">
          <cell r="F378">
            <v>-28321.39</v>
          </cell>
          <cell r="H378">
            <v>0</v>
          </cell>
          <cell r="I378">
            <v>-28321.39</v>
          </cell>
          <cell r="J378">
            <v>0</v>
          </cell>
          <cell r="K378">
            <v>-28321.39</v>
          </cell>
          <cell r="M378">
            <v>-9680.0499999999993</v>
          </cell>
        </row>
        <row r="379">
          <cell r="F379">
            <v>-54340.19</v>
          </cell>
          <cell r="H379">
            <v>0</v>
          </cell>
          <cell r="I379">
            <v>-54340.19</v>
          </cell>
          <cell r="J379">
            <v>0</v>
          </cell>
          <cell r="K379">
            <v>-54340.19</v>
          </cell>
          <cell r="M379">
            <v>-25126.61</v>
          </cell>
        </row>
        <row r="380">
          <cell r="F380">
            <v>596.6</v>
          </cell>
          <cell r="H380">
            <v>0</v>
          </cell>
          <cell r="I380">
            <v>596.6</v>
          </cell>
          <cell r="J380">
            <v>0</v>
          </cell>
          <cell r="K380">
            <v>596.6</v>
          </cell>
          <cell r="M380">
            <v>0</v>
          </cell>
        </row>
        <row r="381">
          <cell r="F381">
            <v>-18416.8</v>
          </cell>
          <cell r="H381">
            <v>0</v>
          </cell>
          <cell r="I381">
            <v>-18416.8</v>
          </cell>
          <cell r="J381">
            <v>0</v>
          </cell>
          <cell r="K381">
            <v>-18416.8</v>
          </cell>
          <cell r="M381">
            <v>0</v>
          </cell>
        </row>
        <row r="382">
          <cell r="F382">
            <v>362.96</v>
          </cell>
          <cell r="H382">
            <v>0</v>
          </cell>
          <cell r="I382">
            <v>362.96</v>
          </cell>
          <cell r="J382">
            <v>0</v>
          </cell>
          <cell r="K382">
            <v>362.96</v>
          </cell>
          <cell r="M382">
            <v>0.11</v>
          </cell>
        </row>
        <row r="383">
          <cell r="F383">
            <v>-1233176.18</v>
          </cell>
          <cell r="H383">
            <v>0</v>
          </cell>
          <cell r="I383">
            <v>-1233176.18</v>
          </cell>
          <cell r="J383">
            <v>0</v>
          </cell>
          <cell r="K383">
            <v>-1233176.18</v>
          </cell>
          <cell r="M383">
            <v>0</v>
          </cell>
        </row>
        <row r="384">
          <cell r="F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M384">
            <v>-0.03</v>
          </cell>
        </row>
        <row r="385">
          <cell r="F385">
            <v>-2505949.14</v>
          </cell>
          <cell r="H385">
            <v>0</v>
          </cell>
          <cell r="I385">
            <v>-2505949.14</v>
          </cell>
          <cell r="J385">
            <v>0</v>
          </cell>
          <cell r="K385">
            <v>-2505949.14</v>
          </cell>
          <cell r="M385">
            <v>836889.24</v>
          </cell>
        </row>
        <row r="386">
          <cell r="F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M386">
            <v>0</v>
          </cell>
        </row>
        <row r="387">
          <cell r="F387">
            <v>-86699.96</v>
          </cell>
          <cell r="H387">
            <v>0</v>
          </cell>
          <cell r="I387">
            <v>-86699.96</v>
          </cell>
          <cell r="J387">
            <v>0</v>
          </cell>
          <cell r="K387">
            <v>-86699.96</v>
          </cell>
          <cell r="M387">
            <v>-86699.96</v>
          </cell>
        </row>
        <row r="388">
          <cell r="F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M388">
            <v>0</v>
          </cell>
        </row>
        <row r="389">
          <cell r="F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M389">
            <v>0</v>
          </cell>
        </row>
        <row r="390">
          <cell r="F390">
            <v>-303909.58</v>
          </cell>
          <cell r="H390">
            <v>0</v>
          </cell>
          <cell r="I390">
            <v>-303909.58</v>
          </cell>
          <cell r="J390">
            <v>-4620.8</v>
          </cell>
          <cell r="K390">
            <v>-308530.38</v>
          </cell>
          <cell r="M390">
            <v>-386933.96</v>
          </cell>
        </row>
        <row r="391">
          <cell r="F391">
            <v>127410.72</v>
          </cell>
          <cell r="H391">
            <v>0</v>
          </cell>
          <cell r="I391">
            <v>127410.72</v>
          </cell>
          <cell r="J391">
            <v>0</v>
          </cell>
          <cell r="K391">
            <v>127410.72</v>
          </cell>
          <cell r="M391">
            <v>-359724.57</v>
          </cell>
        </row>
        <row r="392">
          <cell r="F392">
            <v>-180079.97</v>
          </cell>
          <cell r="H392">
            <v>0</v>
          </cell>
          <cell r="I392">
            <v>-180079.97</v>
          </cell>
          <cell r="J392">
            <v>0</v>
          </cell>
          <cell r="K392">
            <v>-180079.97</v>
          </cell>
          <cell r="M392">
            <v>-88239.97</v>
          </cell>
        </row>
        <row r="393">
          <cell r="F393">
            <v>135740</v>
          </cell>
          <cell r="H393">
            <v>0</v>
          </cell>
          <cell r="I393">
            <v>135740</v>
          </cell>
          <cell r="J393">
            <v>0</v>
          </cell>
          <cell r="K393">
            <v>135740</v>
          </cell>
          <cell r="M393">
            <v>43900</v>
          </cell>
        </row>
        <row r="394">
          <cell r="F394">
            <v>-301497</v>
          </cell>
          <cell r="H394">
            <v>0</v>
          </cell>
          <cell r="I394">
            <v>-301497</v>
          </cell>
          <cell r="J394">
            <v>0</v>
          </cell>
          <cell r="K394">
            <v>-301497</v>
          </cell>
          <cell r="M394">
            <v>-239529</v>
          </cell>
        </row>
        <row r="395">
          <cell r="F395">
            <v>-46780.83</v>
          </cell>
          <cell r="H395">
            <v>0</v>
          </cell>
          <cell r="I395">
            <v>-46780.83</v>
          </cell>
          <cell r="J395">
            <v>-25020.720000000001</v>
          </cell>
          <cell r="K395">
            <v>-71801.55</v>
          </cell>
          <cell r="M395">
            <v>-80742.33</v>
          </cell>
        </row>
        <row r="396">
          <cell r="F396">
            <v>-81201600.969999999</v>
          </cell>
          <cell r="H396">
            <v>80142896.159999996</v>
          </cell>
          <cell r="I396">
            <v>-1058704.81</v>
          </cell>
          <cell r="J396">
            <v>0</v>
          </cell>
          <cell r="K396">
            <v>-1058704.81</v>
          </cell>
          <cell r="M396">
            <v>0</v>
          </cell>
        </row>
        <row r="397">
          <cell r="F397">
            <v>-38490.31</v>
          </cell>
          <cell r="H397">
            <v>0</v>
          </cell>
          <cell r="I397">
            <v>-38490.31</v>
          </cell>
          <cell r="J397">
            <v>0</v>
          </cell>
          <cell r="K397">
            <v>-38490.31</v>
          </cell>
          <cell r="M397">
            <v>588.66</v>
          </cell>
        </row>
        <row r="398">
          <cell r="F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M398">
            <v>-50130.33</v>
          </cell>
        </row>
        <row r="399">
          <cell r="F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M399">
            <v>0</v>
          </cell>
        </row>
        <row r="400">
          <cell r="F400">
            <v>-149231938.20999998</v>
          </cell>
          <cell r="H400">
            <v>110176393.64</v>
          </cell>
          <cell r="I400">
            <v>-39055544.570000008</v>
          </cell>
          <cell r="J400">
            <v>32420933.02</v>
          </cell>
          <cell r="K400">
            <v>-6634611.549999998</v>
          </cell>
          <cell r="M400">
            <v>-10255032.270000005</v>
          </cell>
        </row>
        <row r="402">
          <cell r="F402">
            <v>-2295179.5</v>
          </cell>
          <cell r="H402">
            <v>0</v>
          </cell>
          <cell r="I402">
            <v>-2295179.5</v>
          </cell>
          <cell r="J402">
            <v>0</v>
          </cell>
          <cell r="K402">
            <v>-2295179.5</v>
          </cell>
          <cell r="M402">
            <v>-4301199.87</v>
          </cell>
        </row>
        <row r="403">
          <cell r="F403">
            <v>-2295179.5</v>
          </cell>
          <cell r="H403">
            <v>0</v>
          </cell>
          <cell r="I403">
            <v>-2295179.5</v>
          </cell>
          <cell r="J403">
            <v>0</v>
          </cell>
          <cell r="K403">
            <v>-2295179.5</v>
          </cell>
          <cell r="M403">
            <v>-4301199.87</v>
          </cell>
        </row>
        <row r="405">
          <cell r="F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M405">
            <v>0</v>
          </cell>
        </row>
        <row r="407">
          <cell r="F407">
            <v>-242203612.50999999</v>
          </cell>
          <cell r="H407">
            <v>0</v>
          </cell>
          <cell r="I407">
            <v>-242203612.50999999</v>
          </cell>
          <cell r="J407">
            <v>0</v>
          </cell>
          <cell r="K407">
            <v>-242203612.50999999</v>
          </cell>
          <cell r="M407">
            <v>-207902476.18000001</v>
          </cell>
        </row>
        <row r="408">
          <cell r="F408">
            <v>-1903078</v>
          </cell>
          <cell r="H408">
            <v>0</v>
          </cell>
          <cell r="I408">
            <v>-1903078</v>
          </cell>
          <cell r="J408">
            <v>0</v>
          </cell>
          <cell r="K408">
            <v>-1903078</v>
          </cell>
          <cell r="M408">
            <v>-1903078</v>
          </cell>
        </row>
        <row r="409">
          <cell r="F409">
            <v>-200779655.22999999</v>
          </cell>
          <cell r="H409">
            <v>0</v>
          </cell>
          <cell r="I409">
            <v>-200779655.22999999</v>
          </cell>
          <cell r="J409">
            <v>0</v>
          </cell>
          <cell r="K409">
            <v>-200779655.22999999</v>
          </cell>
          <cell r="M409">
            <v>-74958898.239999995</v>
          </cell>
        </row>
        <row r="410">
          <cell r="F410">
            <v>97537091.650000006</v>
          </cell>
          <cell r="H410">
            <v>0</v>
          </cell>
          <cell r="I410">
            <v>97537091.650000006</v>
          </cell>
          <cell r="J410">
            <v>0</v>
          </cell>
          <cell r="K410">
            <v>97537091.650000006</v>
          </cell>
          <cell r="M410">
            <v>60466149.799999997</v>
          </cell>
        </row>
        <row r="411">
          <cell r="F411">
            <v>-23770022.82</v>
          </cell>
          <cell r="H411">
            <v>0</v>
          </cell>
          <cell r="I411">
            <v>-23770022.82</v>
          </cell>
          <cell r="J411">
            <v>0</v>
          </cell>
          <cell r="K411">
            <v>-23770022.82</v>
          </cell>
          <cell r="M411">
            <v>-19501720.489999998</v>
          </cell>
        </row>
        <row r="412">
          <cell r="F412">
            <v>-3556811.8</v>
          </cell>
          <cell r="H412">
            <v>0</v>
          </cell>
          <cell r="I412">
            <v>-3556811.8</v>
          </cell>
          <cell r="J412">
            <v>0</v>
          </cell>
          <cell r="K412">
            <v>-3556811.8</v>
          </cell>
          <cell r="M412">
            <v>-2281216.0299999998</v>
          </cell>
        </row>
        <row r="413">
          <cell r="F413">
            <v>-2000590.26</v>
          </cell>
          <cell r="H413">
            <v>0</v>
          </cell>
          <cell r="I413">
            <v>-2000590.26</v>
          </cell>
          <cell r="J413">
            <v>0</v>
          </cell>
          <cell r="K413">
            <v>-2000590.26</v>
          </cell>
          <cell r="M413">
            <v>-1544656.63</v>
          </cell>
        </row>
        <row r="414">
          <cell r="F414">
            <v>-972519.37</v>
          </cell>
          <cell r="H414">
            <v>0</v>
          </cell>
          <cell r="I414">
            <v>-972519.37</v>
          </cell>
          <cell r="J414">
            <v>0</v>
          </cell>
          <cell r="K414">
            <v>-972519.37</v>
          </cell>
          <cell r="M414">
            <v>-1275595.77</v>
          </cell>
        </row>
        <row r="415">
          <cell r="F415">
            <v>-371645.3</v>
          </cell>
          <cell r="H415">
            <v>0</v>
          </cell>
          <cell r="I415">
            <v>-371645.3</v>
          </cell>
          <cell r="J415">
            <v>0</v>
          </cell>
          <cell r="K415">
            <v>-371645.3</v>
          </cell>
          <cell r="M415">
            <v>-455933.63</v>
          </cell>
        </row>
        <row r="416">
          <cell r="F416">
            <v>-378020843.64000005</v>
          </cell>
          <cell r="H416">
            <v>0</v>
          </cell>
          <cell r="I416">
            <v>-378020843.64000005</v>
          </cell>
          <cell r="J416">
            <v>0</v>
          </cell>
          <cell r="K416">
            <v>-378020843.64000005</v>
          </cell>
          <cell r="M416">
            <v>-249357425.17000002</v>
          </cell>
        </row>
        <row r="418">
          <cell r="F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M418">
            <v>0</v>
          </cell>
        </row>
        <row r="420">
          <cell r="F420">
            <v>0.08</v>
          </cell>
          <cell r="H420">
            <v>0</v>
          </cell>
          <cell r="I420">
            <v>0.08</v>
          </cell>
          <cell r="J420">
            <v>0</v>
          </cell>
          <cell r="K420">
            <v>0.08</v>
          </cell>
          <cell r="M420">
            <v>0.02</v>
          </cell>
        </row>
        <row r="421">
          <cell r="F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M421">
            <v>0</v>
          </cell>
        </row>
        <row r="422">
          <cell r="F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M422">
            <v>0</v>
          </cell>
        </row>
        <row r="423">
          <cell r="F423">
            <v>-0.02</v>
          </cell>
          <cell r="H423">
            <v>0</v>
          </cell>
          <cell r="I423">
            <v>-0.02</v>
          </cell>
          <cell r="J423">
            <v>0</v>
          </cell>
          <cell r="K423">
            <v>-0.02</v>
          </cell>
          <cell r="M423">
            <v>-0.04</v>
          </cell>
        </row>
        <row r="424">
          <cell r="F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M424">
            <v>0</v>
          </cell>
        </row>
        <row r="425">
          <cell r="F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M425">
            <v>0.05</v>
          </cell>
        </row>
        <row r="426">
          <cell r="F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M426">
            <v>0</v>
          </cell>
        </row>
        <row r="427">
          <cell r="F427">
            <v>0.03</v>
          </cell>
          <cell r="H427">
            <v>0</v>
          </cell>
          <cell r="I427">
            <v>0.03</v>
          </cell>
          <cell r="J427">
            <v>0</v>
          </cell>
          <cell r="K427">
            <v>0.03</v>
          </cell>
          <cell r="M427">
            <v>-0.02</v>
          </cell>
        </row>
        <row r="428">
          <cell r="F428">
            <v>-0.03</v>
          </cell>
          <cell r="H428">
            <v>0</v>
          </cell>
          <cell r="I428">
            <v>-0.03</v>
          </cell>
          <cell r="J428">
            <v>0</v>
          </cell>
          <cell r="K428">
            <v>-0.03</v>
          </cell>
          <cell r="M428">
            <v>0.06</v>
          </cell>
        </row>
        <row r="429">
          <cell r="F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M429">
            <v>0</v>
          </cell>
        </row>
        <row r="430">
          <cell r="F430">
            <v>0.01</v>
          </cell>
          <cell r="H430">
            <v>0</v>
          </cell>
          <cell r="I430">
            <v>0.01</v>
          </cell>
          <cell r="J430">
            <v>0</v>
          </cell>
          <cell r="K430">
            <v>0.01</v>
          </cell>
          <cell r="M430">
            <v>0</v>
          </cell>
        </row>
        <row r="431">
          <cell r="F431">
            <v>7.0000000000000007E-2</v>
          </cell>
          <cell r="H431">
            <v>0</v>
          </cell>
          <cell r="I431">
            <v>7.0000000000000007E-2</v>
          </cell>
          <cell r="J431">
            <v>0</v>
          </cell>
          <cell r="K431">
            <v>7.0000000000000007E-2</v>
          </cell>
          <cell r="M431">
            <v>7.0000000000000007E-2</v>
          </cell>
        </row>
        <row r="433">
          <cell r="F433">
            <v>-1799999840</v>
          </cell>
          <cell r="H433">
            <v>0</v>
          </cell>
          <cell r="I433">
            <v>-1799999840</v>
          </cell>
          <cell r="J433">
            <v>-200000160</v>
          </cell>
          <cell r="K433">
            <v>-2000000000</v>
          </cell>
          <cell r="M433">
            <v>0</v>
          </cell>
        </row>
        <row r="434">
          <cell r="F434">
            <v>-1799999840</v>
          </cell>
          <cell r="H434">
            <v>0</v>
          </cell>
          <cell r="I434">
            <v>-1799999840</v>
          </cell>
          <cell r="J434">
            <v>-200000160</v>
          </cell>
          <cell r="K434">
            <v>-2000000000</v>
          </cell>
          <cell r="M434">
            <v>0</v>
          </cell>
        </row>
        <row r="436">
          <cell r="F436">
            <v>0</v>
          </cell>
          <cell r="H436">
            <v>0</v>
          </cell>
          <cell r="I436">
            <v>0</v>
          </cell>
          <cell r="J436">
            <v>-3155352.52</v>
          </cell>
          <cell r="K436">
            <v>-3155352.52</v>
          </cell>
          <cell r="M436">
            <v>0</v>
          </cell>
        </row>
        <row r="437">
          <cell r="F437">
            <v>0</v>
          </cell>
          <cell r="H437">
            <v>0</v>
          </cell>
          <cell r="I437">
            <v>0</v>
          </cell>
          <cell r="J437">
            <v>-3155352.52</v>
          </cell>
          <cell r="K437">
            <v>-3155352.52</v>
          </cell>
          <cell r="M437">
            <v>0</v>
          </cell>
        </row>
        <row r="439">
          <cell r="F439">
            <v>-611102243.38999999</v>
          </cell>
          <cell r="H439">
            <v>246213667.77000001</v>
          </cell>
          <cell r="I439">
            <v>-364888575.62</v>
          </cell>
          <cell r="J439">
            <v>0</v>
          </cell>
          <cell r="K439">
            <v>-364888575.62</v>
          </cell>
          <cell r="M439">
            <v>-611102243.38999999</v>
          </cell>
        </row>
        <row r="440">
          <cell r="F440">
            <v>-611102243.38999999</v>
          </cell>
          <cell r="H440">
            <v>246213667.77000001</v>
          </cell>
          <cell r="I440">
            <v>-364888575.62</v>
          </cell>
          <cell r="J440">
            <v>0</v>
          </cell>
          <cell r="K440">
            <v>-364888575.62</v>
          </cell>
          <cell r="M440">
            <v>-611102243.38999999</v>
          </cell>
        </row>
        <row r="442">
          <cell r="F442">
            <v>0</v>
          </cell>
          <cell r="H442">
            <v>-500000000</v>
          </cell>
          <cell r="I442">
            <v>-500000000</v>
          </cell>
          <cell r="J442">
            <v>0</v>
          </cell>
          <cell r="K442">
            <v>-500000000</v>
          </cell>
          <cell r="M442">
            <v>-500000000</v>
          </cell>
        </row>
        <row r="443">
          <cell r="F443">
            <v>0</v>
          </cell>
          <cell r="H443">
            <v>-500000000</v>
          </cell>
          <cell r="I443">
            <v>-500000000</v>
          </cell>
          <cell r="J443">
            <v>0</v>
          </cell>
          <cell r="K443">
            <v>-500000000</v>
          </cell>
          <cell r="M443">
            <v>-500000000</v>
          </cell>
        </row>
        <row r="445">
          <cell r="F445">
            <v>0</v>
          </cell>
          <cell r="H445">
            <v>-50000000</v>
          </cell>
          <cell r="I445">
            <v>-50000000</v>
          </cell>
          <cell r="J445">
            <v>0</v>
          </cell>
          <cell r="K445">
            <v>-50000000</v>
          </cell>
          <cell r="M445">
            <v>-50000000</v>
          </cell>
        </row>
        <row r="446">
          <cell r="F446">
            <v>0</v>
          </cell>
          <cell r="H446">
            <v>-50000000</v>
          </cell>
          <cell r="I446">
            <v>-50000000</v>
          </cell>
          <cell r="J446">
            <v>0</v>
          </cell>
          <cell r="K446">
            <v>-50000000</v>
          </cell>
          <cell r="M446">
            <v>-50000000</v>
          </cell>
        </row>
        <row r="448">
          <cell r="F448">
            <v>0</v>
          </cell>
          <cell r="H448">
            <v>-2826225200</v>
          </cell>
          <cell r="I448">
            <v>-2826225200</v>
          </cell>
          <cell r="J448">
            <v>0</v>
          </cell>
          <cell r="K448">
            <v>-2826225200</v>
          </cell>
          <cell r="M448">
            <v>-2826225200</v>
          </cell>
        </row>
        <row r="449">
          <cell r="F449">
            <v>0</v>
          </cell>
          <cell r="H449">
            <v>-2826225200</v>
          </cell>
          <cell r="I449">
            <v>-2826225200</v>
          </cell>
          <cell r="J449">
            <v>0</v>
          </cell>
          <cell r="K449">
            <v>-2826225200</v>
          </cell>
          <cell r="M449">
            <v>-2826225200</v>
          </cell>
        </row>
        <row r="451">
          <cell r="F451">
            <v>0</v>
          </cell>
          <cell r="H451">
            <v>-364199307.63999999</v>
          </cell>
          <cell r="I451">
            <v>-364199307.63999999</v>
          </cell>
          <cell r="J451">
            <v>0</v>
          </cell>
          <cell r="K451">
            <v>-364199307.63999999</v>
          </cell>
          <cell r="M451">
            <v>333606036.13</v>
          </cell>
        </row>
        <row r="452">
          <cell r="F452">
            <v>0</v>
          </cell>
          <cell r="H452">
            <v>-364199307.63999999</v>
          </cell>
          <cell r="I452">
            <v>-364199307.63999999</v>
          </cell>
          <cell r="J452">
            <v>0</v>
          </cell>
          <cell r="K452">
            <v>-364199307.63999999</v>
          </cell>
          <cell r="M452">
            <v>333606036.13</v>
          </cell>
        </row>
        <row r="454">
          <cell r="F454">
            <v>0</v>
          </cell>
          <cell r="H454">
            <v>-1307406829.2</v>
          </cell>
          <cell r="I454">
            <v>-1307406829.2</v>
          </cell>
          <cell r="J454">
            <v>102036340.15000001</v>
          </cell>
          <cell r="K454">
            <v>-1205370489.05</v>
          </cell>
          <cell r="M454">
            <v>-1365445986.21</v>
          </cell>
        </row>
        <row r="455">
          <cell r="F455">
            <v>0</v>
          </cell>
          <cell r="H455">
            <v>-1307406829.2</v>
          </cell>
          <cell r="I455">
            <v>-1307406829.2</v>
          </cell>
          <cell r="J455">
            <v>102036340.15000001</v>
          </cell>
          <cell r="K455">
            <v>-1205370489.05</v>
          </cell>
          <cell r="M455">
            <v>-1365445986.21</v>
          </cell>
        </row>
        <row r="457">
          <cell r="F457">
            <v>0</v>
          </cell>
          <cell r="H457">
            <v>0</v>
          </cell>
          <cell r="I457">
            <v>0</v>
          </cell>
          <cell r="J457">
            <v>-2166390978.2600002</v>
          </cell>
          <cell r="K457">
            <v>-2166390978.2600002</v>
          </cell>
          <cell r="M457">
            <v>-1506233555</v>
          </cell>
        </row>
        <row r="458">
          <cell r="F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M458">
            <v>0</v>
          </cell>
        </row>
        <row r="459">
          <cell r="F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M459">
            <v>0</v>
          </cell>
        </row>
        <row r="460">
          <cell r="F460">
            <v>0</v>
          </cell>
          <cell r="H460">
            <v>0</v>
          </cell>
          <cell r="I460">
            <v>0</v>
          </cell>
          <cell r="J460">
            <v>-2166390978.2600002</v>
          </cell>
          <cell r="K460">
            <v>-2166390978.2600002</v>
          </cell>
          <cell r="M460">
            <v>-1506233555</v>
          </cell>
        </row>
        <row r="462">
          <cell r="F462">
            <v>-71651727.319999993</v>
          </cell>
          <cell r="H462">
            <v>71651727.319999993</v>
          </cell>
          <cell r="I462">
            <v>0</v>
          </cell>
          <cell r="J462">
            <v>0</v>
          </cell>
          <cell r="K462">
            <v>0</v>
          </cell>
          <cell r="M462">
            <v>0</v>
          </cell>
        </row>
        <row r="463">
          <cell r="F463">
            <v>-71651727.319999993</v>
          </cell>
          <cell r="H463">
            <v>71651727.319999993</v>
          </cell>
          <cell r="I463">
            <v>0</v>
          </cell>
          <cell r="J463">
            <v>0</v>
          </cell>
          <cell r="K463">
            <v>0</v>
          </cell>
          <cell r="M463">
            <v>0</v>
          </cell>
        </row>
        <row r="465">
          <cell r="F465">
            <v>-53411467.920000002</v>
          </cell>
          <cell r="H465">
            <v>53411467.920000002</v>
          </cell>
          <cell r="I465">
            <v>0</v>
          </cell>
          <cell r="J465">
            <v>0</v>
          </cell>
          <cell r="K465">
            <v>0</v>
          </cell>
          <cell r="M465">
            <v>0</v>
          </cell>
        </row>
        <row r="466">
          <cell r="F466">
            <v>33059549.850000001</v>
          </cell>
          <cell r="H466">
            <v>-33059549.850000001</v>
          </cell>
          <cell r="I466">
            <v>0</v>
          </cell>
          <cell r="J466">
            <v>0</v>
          </cell>
          <cell r="K466">
            <v>0</v>
          </cell>
          <cell r="M466">
            <v>0</v>
          </cell>
        </row>
        <row r="467">
          <cell r="F467">
            <v>264773.40999999997</v>
          </cell>
          <cell r="H467">
            <v>-264773.40999999997</v>
          </cell>
          <cell r="I467">
            <v>0</v>
          </cell>
          <cell r="J467">
            <v>0</v>
          </cell>
          <cell r="K467">
            <v>0</v>
          </cell>
          <cell r="M467">
            <v>0</v>
          </cell>
        </row>
        <row r="468">
          <cell r="F468">
            <v>-11717453.6</v>
          </cell>
          <cell r="H468">
            <v>11717453.6</v>
          </cell>
          <cell r="I468">
            <v>0</v>
          </cell>
          <cell r="J468">
            <v>0</v>
          </cell>
          <cell r="K468">
            <v>0</v>
          </cell>
          <cell r="M468">
            <v>0</v>
          </cell>
        </row>
        <row r="469">
          <cell r="F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M469">
            <v>0</v>
          </cell>
        </row>
        <row r="470">
          <cell r="F470">
            <v>-31804598.259999998</v>
          </cell>
          <cell r="H470">
            <v>31804598.259999998</v>
          </cell>
          <cell r="I470">
            <v>0</v>
          </cell>
          <cell r="J470">
            <v>0</v>
          </cell>
          <cell r="K470">
            <v>0</v>
          </cell>
          <cell r="M470">
            <v>0</v>
          </cell>
        </row>
        <row r="472">
          <cell r="F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M472">
            <v>0</v>
          </cell>
        </row>
        <row r="473">
          <cell r="F473">
            <v>1198173.3799999999</v>
          </cell>
          <cell r="H473">
            <v>-1198173.3799999999</v>
          </cell>
          <cell r="I473">
            <v>0</v>
          </cell>
          <cell r="J473">
            <v>0</v>
          </cell>
          <cell r="K473">
            <v>0</v>
          </cell>
          <cell r="M473">
            <v>0</v>
          </cell>
        </row>
        <row r="474">
          <cell r="F474">
            <v>9041128.0399999991</v>
          </cell>
          <cell r="H474">
            <v>-9041128.0399999991</v>
          </cell>
          <cell r="I474">
            <v>0</v>
          </cell>
          <cell r="J474">
            <v>0</v>
          </cell>
          <cell r="K474">
            <v>0</v>
          </cell>
          <cell r="M474">
            <v>0</v>
          </cell>
        </row>
        <row r="475">
          <cell r="F475">
            <v>162.44</v>
          </cell>
          <cell r="H475">
            <v>-162.44</v>
          </cell>
          <cell r="I475">
            <v>0</v>
          </cell>
          <cell r="J475">
            <v>0</v>
          </cell>
          <cell r="K475">
            <v>0</v>
          </cell>
          <cell r="M475">
            <v>0</v>
          </cell>
        </row>
        <row r="476">
          <cell r="F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M476">
            <v>0</v>
          </cell>
        </row>
        <row r="477">
          <cell r="F477">
            <v>-821090.19</v>
          </cell>
          <cell r="H477">
            <v>821090.19</v>
          </cell>
          <cell r="I477">
            <v>0</v>
          </cell>
          <cell r="J477">
            <v>0</v>
          </cell>
          <cell r="K477">
            <v>0</v>
          </cell>
          <cell r="M477">
            <v>0</v>
          </cell>
        </row>
        <row r="478">
          <cell r="F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M478">
            <v>0</v>
          </cell>
        </row>
        <row r="479">
          <cell r="F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M479">
            <v>0</v>
          </cell>
        </row>
        <row r="480">
          <cell r="F480">
            <v>9418373.6699999981</v>
          </cell>
          <cell r="H480">
            <v>-9418373.6699999981</v>
          </cell>
          <cell r="I480">
            <v>0</v>
          </cell>
          <cell r="J480">
            <v>0</v>
          </cell>
          <cell r="K480">
            <v>0</v>
          </cell>
          <cell r="M480">
            <v>0</v>
          </cell>
        </row>
        <row r="482">
          <cell r="F482">
            <v>-4514298704.96</v>
          </cell>
          <cell r="H482">
            <v>4514298704.96</v>
          </cell>
          <cell r="I482">
            <v>0</v>
          </cell>
          <cell r="J482">
            <v>0</v>
          </cell>
          <cell r="K482">
            <v>0</v>
          </cell>
          <cell r="M482">
            <v>0</v>
          </cell>
        </row>
        <row r="483">
          <cell r="F483">
            <v>87824546.989999995</v>
          </cell>
          <cell r="H483">
            <v>-87824546.989999995</v>
          </cell>
          <cell r="I483">
            <v>0</v>
          </cell>
          <cell r="J483">
            <v>0</v>
          </cell>
          <cell r="K483">
            <v>0</v>
          </cell>
          <cell r="M483">
            <v>0</v>
          </cell>
        </row>
        <row r="484">
          <cell r="F484">
            <v>260.13</v>
          </cell>
          <cell r="H484">
            <v>-260.13</v>
          </cell>
          <cell r="I484">
            <v>0</v>
          </cell>
          <cell r="J484">
            <v>0</v>
          </cell>
          <cell r="K484">
            <v>0</v>
          </cell>
          <cell r="M484">
            <v>0</v>
          </cell>
        </row>
        <row r="485">
          <cell r="F485">
            <v>0.01</v>
          </cell>
          <cell r="H485">
            <v>-0.01</v>
          </cell>
          <cell r="I485">
            <v>0</v>
          </cell>
          <cell r="J485">
            <v>0</v>
          </cell>
          <cell r="K485">
            <v>0</v>
          </cell>
          <cell r="M485">
            <v>0</v>
          </cell>
        </row>
        <row r="486">
          <cell r="F486">
            <v>-0.01</v>
          </cell>
          <cell r="H486">
            <v>0.01</v>
          </cell>
          <cell r="I486">
            <v>0</v>
          </cell>
          <cell r="J486">
            <v>0</v>
          </cell>
          <cell r="K486">
            <v>0</v>
          </cell>
          <cell r="M486">
            <v>0</v>
          </cell>
        </row>
        <row r="487">
          <cell r="F487">
            <v>-0.01</v>
          </cell>
          <cell r="H487">
            <v>0.01</v>
          </cell>
          <cell r="I487">
            <v>0</v>
          </cell>
          <cell r="J487">
            <v>0</v>
          </cell>
          <cell r="K487">
            <v>0</v>
          </cell>
          <cell r="M487">
            <v>0</v>
          </cell>
        </row>
        <row r="488">
          <cell r="F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M488">
            <v>0</v>
          </cell>
        </row>
        <row r="489">
          <cell r="F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M489">
            <v>0</v>
          </cell>
        </row>
        <row r="490">
          <cell r="F490">
            <v>-3.01</v>
          </cell>
          <cell r="H490">
            <v>3.01</v>
          </cell>
          <cell r="I490">
            <v>0</v>
          </cell>
          <cell r="J490">
            <v>3</v>
          </cell>
          <cell r="K490">
            <v>3</v>
          </cell>
          <cell r="M490">
            <v>0</v>
          </cell>
        </row>
        <row r="491">
          <cell r="F491">
            <v>0.08</v>
          </cell>
          <cell r="H491">
            <v>-0.08</v>
          </cell>
          <cell r="I491">
            <v>0</v>
          </cell>
          <cell r="J491">
            <v>0</v>
          </cell>
          <cell r="K491">
            <v>0</v>
          </cell>
          <cell r="M491">
            <v>-0.02</v>
          </cell>
        </row>
        <row r="492">
          <cell r="F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M492">
            <v>0</v>
          </cell>
        </row>
        <row r="493">
          <cell r="F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M493">
            <v>0</v>
          </cell>
        </row>
        <row r="494">
          <cell r="F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M494">
            <v>0.02</v>
          </cell>
        </row>
        <row r="495">
          <cell r="F495">
            <v>915.78</v>
          </cell>
          <cell r="H495">
            <v>-915.78</v>
          </cell>
          <cell r="I495">
            <v>0</v>
          </cell>
          <cell r="J495">
            <v>0</v>
          </cell>
          <cell r="K495">
            <v>0</v>
          </cell>
          <cell r="M495">
            <v>0</v>
          </cell>
        </row>
        <row r="496">
          <cell r="F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M496">
            <v>0.01</v>
          </cell>
        </row>
        <row r="497">
          <cell r="F497">
            <v>-0.03</v>
          </cell>
          <cell r="H497">
            <v>0.03</v>
          </cell>
          <cell r="I497">
            <v>0</v>
          </cell>
          <cell r="J497">
            <v>0</v>
          </cell>
          <cell r="K497">
            <v>0</v>
          </cell>
          <cell r="M497">
            <v>0</v>
          </cell>
        </row>
        <row r="498">
          <cell r="F498">
            <v>-7.0000000000000007E-2</v>
          </cell>
          <cell r="H498">
            <v>7.0000000000000007E-2</v>
          </cell>
          <cell r="I498">
            <v>0</v>
          </cell>
          <cell r="J498">
            <v>0</v>
          </cell>
          <cell r="K498">
            <v>0</v>
          </cell>
          <cell r="M498">
            <v>0.01</v>
          </cell>
        </row>
        <row r="499">
          <cell r="F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M499">
            <v>0</v>
          </cell>
        </row>
        <row r="500">
          <cell r="F500">
            <v>-628969598.08000004</v>
          </cell>
          <cell r="H500">
            <v>628969598.08000004</v>
          </cell>
          <cell r="I500">
            <v>0</v>
          </cell>
          <cell r="J500">
            <v>0</v>
          </cell>
          <cell r="K500">
            <v>0</v>
          </cell>
          <cell r="M500">
            <v>0</v>
          </cell>
        </row>
        <row r="501">
          <cell r="F501">
            <v>120272168.81</v>
          </cell>
          <cell r="H501">
            <v>-120272168.81</v>
          </cell>
          <cell r="I501">
            <v>0</v>
          </cell>
          <cell r="J501">
            <v>0</v>
          </cell>
          <cell r="K501">
            <v>0</v>
          </cell>
          <cell r="M501">
            <v>0</v>
          </cell>
        </row>
        <row r="502">
          <cell r="F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M502">
            <v>0</v>
          </cell>
        </row>
        <row r="503">
          <cell r="F503">
            <v>84196187.269999996</v>
          </cell>
          <cell r="H503">
            <v>-84196187.269999996</v>
          </cell>
          <cell r="I503">
            <v>0</v>
          </cell>
          <cell r="J503">
            <v>0</v>
          </cell>
          <cell r="K503">
            <v>0</v>
          </cell>
          <cell r="M503">
            <v>0</v>
          </cell>
        </row>
        <row r="504">
          <cell r="F504">
            <v>-37804712.210000001</v>
          </cell>
          <cell r="H504">
            <v>37804712.210000001</v>
          </cell>
          <cell r="I504">
            <v>0</v>
          </cell>
          <cell r="J504">
            <v>0</v>
          </cell>
          <cell r="K504">
            <v>0</v>
          </cell>
          <cell r="M504">
            <v>0</v>
          </cell>
        </row>
        <row r="505">
          <cell r="F505">
            <v>-0.01</v>
          </cell>
          <cell r="H505">
            <v>0.01</v>
          </cell>
          <cell r="I505">
            <v>0</v>
          </cell>
          <cell r="J505">
            <v>0</v>
          </cell>
          <cell r="K505">
            <v>0</v>
          </cell>
          <cell r="M505">
            <v>-0.01</v>
          </cell>
        </row>
        <row r="506">
          <cell r="F506">
            <v>0</v>
          </cell>
          <cell r="H506">
            <v>-2754856337.3000002</v>
          </cell>
          <cell r="I506">
            <v>-2754856337.3000002</v>
          </cell>
          <cell r="J506">
            <v>2754856337.3000002</v>
          </cell>
          <cell r="K506">
            <v>0</v>
          </cell>
          <cell r="M506">
            <v>0.12</v>
          </cell>
        </row>
        <row r="507">
          <cell r="F507">
            <v>-4888778939.3199997</v>
          </cell>
          <cell r="H507">
            <v>2133922602.0199995</v>
          </cell>
          <cell r="I507">
            <v>-2754856337.3000002</v>
          </cell>
          <cell r="J507">
            <v>2754856340.3000002</v>
          </cell>
          <cell r="K507">
            <v>3</v>
          </cell>
          <cell r="M507">
            <v>0.13</v>
          </cell>
        </row>
        <row r="509">
          <cell r="F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M509">
            <v>0</v>
          </cell>
        </row>
        <row r="510">
          <cell r="F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M510">
            <v>0</v>
          </cell>
        </row>
        <row r="511">
          <cell r="F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M511">
            <v>0</v>
          </cell>
        </row>
        <row r="513">
          <cell r="F513">
            <v>-2060157448.55</v>
          </cell>
          <cell r="H513">
            <v>2060157448.55</v>
          </cell>
          <cell r="I513">
            <v>0</v>
          </cell>
          <cell r="J513">
            <v>0</v>
          </cell>
          <cell r="K513">
            <v>0</v>
          </cell>
          <cell r="M513">
            <v>0</v>
          </cell>
        </row>
        <row r="514">
          <cell r="F514">
            <v>-2060157448.55</v>
          </cell>
          <cell r="H514">
            <v>2060157448.55</v>
          </cell>
          <cell r="I514">
            <v>0</v>
          </cell>
          <cell r="J514">
            <v>0</v>
          </cell>
          <cell r="K514">
            <v>0</v>
          </cell>
          <cell r="M514">
            <v>0</v>
          </cell>
        </row>
        <row r="516">
          <cell r="F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M516">
            <v>0</v>
          </cell>
        </row>
        <row r="517">
          <cell r="F517">
            <v>25.21</v>
          </cell>
          <cell r="H517">
            <v>-25.21</v>
          </cell>
          <cell r="I517">
            <v>0</v>
          </cell>
          <cell r="J517">
            <v>0</v>
          </cell>
          <cell r="K517">
            <v>0</v>
          </cell>
          <cell r="M517">
            <v>0</v>
          </cell>
        </row>
        <row r="518">
          <cell r="F518">
            <v>25.21</v>
          </cell>
          <cell r="H518">
            <v>-25.21</v>
          </cell>
          <cell r="I518">
            <v>0</v>
          </cell>
          <cell r="J518">
            <v>0</v>
          </cell>
          <cell r="K518">
            <v>0</v>
          </cell>
          <cell r="M518">
            <v>0</v>
          </cell>
        </row>
        <row r="520">
          <cell r="F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M520">
            <v>0</v>
          </cell>
        </row>
        <row r="521">
          <cell r="F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M521">
            <v>0</v>
          </cell>
        </row>
        <row r="522">
          <cell r="F522">
            <v>72103004.280000001</v>
          </cell>
          <cell r="H522">
            <v>-72103004.280000001</v>
          </cell>
          <cell r="I522">
            <v>0</v>
          </cell>
          <cell r="J522">
            <v>0</v>
          </cell>
          <cell r="K522">
            <v>0</v>
          </cell>
          <cell r="M522">
            <v>0</v>
          </cell>
        </row>
        <row r="523">
          <cell r="F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M523">
            <v>0</v>
          </cell>
        </row>
        <row r="524">
          <cell r="F524">
            <v>72103004.280000001</v>
          </cell>
          <cell r="H524">
            <v>-72103004.280000001</v>
          </cell>
          <cell r="I524">
            <v>0</v>
          </cell>
          <cell r="J524">
            <v>0</v>
          </cell>
          <cell r="K524">
            <v>0</v>
          </cell>
          <cell r="M524">
            <v>0</v>
          </cell>
        </row>
        <row r="526">
          <cell r="F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M526">
            <v>0</v>
          </cell>
        </row>
        <row r="527">
          <cell r="F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M527">
            <v>0</v>
          </cell>
        </row>
        <row r="529">
          <cell r="F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M529">
            <v>0</v>
          </cell>
        </row>
        <row r="530">
          <cell r="F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M530">
            <v>0</v>
          </cell>
        </row>
        <row r="531">
          <cell r="F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M531">
            <v>0</v>
          </cell>
        </row>
        <row r="533">
          <cell r="F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M533">
            <v>0</v>
          </cell>
        </row>
        <row r="534">
          <cell r="F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M534">
            <v>0</v>
          </cell>
        </row>
        <row r="536">
          <cell r="F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M536">
            <v>0</v>
          </cell>
        </row>
        <row r="537">
          <cell r="F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M537">
            <v>0</v>
          </cell>
        </row>
        <row r="539">
          <cell r="F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M539">
            <v>0</v>
          </cell>
        </row>
        <row r="540">
          <cell r="F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M540">
            <v>0</v>
          </cell>
        </row>
        <row r="541">
          <cell r="F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M541">
            <v>0</v>
          </cell>
        </row>
        <row r="543">
          <cell r="F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M543">
            <v>0</v>
          </cell>
        </row>
        <row r="544">
          <cell r="F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M544">
            <v>0</v>
          </cell>
        </row>
        <row r="546">
          <cell r="F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M546">
            <v>0</v>
          </cell>
        </row>
        <row r="547">
          <cell r="F547">
            <v>-33053335.440000001</v>
          </cell>
          <cell r="H547">
            <v>33053335.440000001</v>
          </cell>
          <cell r="I547">
            <v>0</v>
          </cell>
          <cell r="J547">
            <v>0</v>
          </cell>
          <cell r="K547">
            <v>0</v>
          </cell>
          <cell r="M547">
            <v>0</v>
          </cell>
        </row>
        <row r="548">
          <cell r="F548">
            <v>-33053335.440000001</v>
          </cell>
          <cell r="H548">
            <v>33053335.440000001</v>
          </cell>
          <cell r="I548">
            <v>0</v>
          </cell>
          <cell r="J548">
            <v>0</v>
          </cell>
          <cell r="K548">
            <v>0</v>
          </cell>
          <cell r="M548">
            <v>0</v>
          </cell>
        </row>
        <row r="550">
          <cell r="F550">
            <v>11707597.380000001</v>
          </cell>
          <cell r="H550">
            <v>-11707597.380000001</v>
          </cell>
          <cell r="I550">
            <v>0</v>
          </cell>
          <cell r="J550">
            <v>0</v>
          </cell>
          <cell r="K550">
            <v>0</v>
          </cell>
          <cell r="M550">
            <v>0</v>
          </cell>
        </row>
        <row r="551">
          <cell r="F551">
            <v>-162.44</v>
          </cell>
          <cell r="H551">
            <v>162.44</v>
          </cell>
          <cell r="I551">
            <v>0</v>
          </cell>
          <cell r="J551">
            <v>0</v>
          </cell>
          <cell r="K551">
            <v>0</v>
          </cell>
          <cell r="M551">
            <v>0</v>
          </cell>
        </row>
        <row r="552">
          <cell r="F552">
            <v>11707434.940000001</v>
          </cell>
          <cell r="H552">
            <v>-11707434.940000001</v>
          </cell>
          <cell r="I552">
            <v>0</v>
          </cell>
          <cell r="J552">
            <v>0</v>
          </cell>
          <cell r="K552">
            <v>0</v>
          </cell>
          <cell r="M552">
            <v>0</v>
          </cell>
        </row>
        <row r="554">
          <cell r="F554">
            <v>821090.19</v>
          </cell>
          <cell r="H554">
            <v>-821090.19</v>
          </cell>
          <cell r="I554">
            <v>0</v>
          </cell>
          <cell r="J554">
            <v>0</v>
          </cell>
          <cell r="K554">
            <v>0</v>
          </cell>
          <cell r="M554">
            <v>0</v>
          </cell>
        </row>
        <row r="555">
          <cell r="F555">
            <v>-120272168.81</v>
          </cell>
          <cell r="H555">
            <v>120272168.81</v>
          </cell>
          <cell r="I555">
            <v>0</v>
          </cell>
          <cell r="J555">
            <v>0</v>
          </cell>
          <cell r="K555">
            <v>0</v>
          </cell>
          <cell r="M555">
            <v>0</v>
          </cell>
        </row>
        <row r="556">
          <cell r="F556">
            <v>37804712.210000001</v>
          </cell>
          <cell r="H556">
            <v>-37804712.210000001</v>
          </cell>
          <cell r="I556">
            <v>0</v>
          </cell>
          <cell r="J556">
            <v>0</v>
          </cell>
          <cell r="K556">
            <v>0</v>
          </cell>
          <cell r="M556">
            <v>0</v>
          </cell>
        </row>
        <row r="557">
          <cell r="F557">
            <v>-1198173.3799999999</v>
          </cell>
          <cell r="H557">
            <v>1198173.3799999999</v>
          </cell>
          <cell r="I557">
            <v>0</v>
          </cell>
          <cell r="J557">
            <v>0</v>
          </cell>
          <cell r="K557">
            <v>0</v>
          </cell>
          <cell r="M557">
            <v>0</v>
          </cell>
        </row>
        <row r="558">
          <cell r="F558">
            <v>-82844539.789999992</v>
          </cell>
          <cell r="H558">
            <v>82844539.789999992</v>
          </cell>
          <cell r="I558">
            <v>0</v>
          </cell>
          <cell r="J558">
            <v>0</v>
          </cell>
          <cell r="K558">
            <v>0</v>
          </cell>
          <cell r="M558">
            <v>0</v>
          </cell>
        </row>
        <row r="560">
          <cell r="F560">
            <v>-87824546.989999995</v>
          </cell>
          <cell r="H560">
            <v>87824546.989999995</v>
          </cell>
          <cell r="I560">
            <v>0</v>
          </cell>
          <cell r="J560">
            <v>0</v>
          </cell>
          <cell r="K560">
            <v>0</v>
          </cell>
          <cell r="M560">
            <v>0</v>
          </cell>
        </row>
        <row r="561">
          <cell r="F561">
            <v>-76571072.780000001</v>
          </cell>
          <cell r="H561">
            <v>76571072.780000001</v>
          </cell>
          <cell r="I561">
            <v>0</v>
          </cell>
          <cell r="J561">
            <v>0</v>
          </cell>
          <cell r="K561">
            <v>0</v>
          </cell>
          <cell r="M561">
            <v>0</v>
          </cell>
        </row>
        <row r="562">
          <cell r="F562">
            <v>-164395619.76999998</v>
          </cell>
          <cell r="H562">
            <v>164395619.76999998</v>
          </cell>
          <cell r="I562">
            <v>0</v>
          </cell>
          <cell r="J562">
            <v>0</v>
          </cell>
          <cell r="K562">
            <v>0</v>
          </cell>
          <cell r="M562">
            <v>0</v>
          </cell>
        </row>
        <row r="564">
          <cell r="F564">
            <v>80840652.329999998</v>
          </cell>
          <cell r="H564">
            <v>-80840652.329999998</v>
          </cell>
          <cell r="I564">
            <v>0</v>
          </cell>
          <cell r="J564">
            <v>0</v>
          </cell>
          <cell r="K564">
            <v>0</v>
          </cell>
          <cell r="M564">
            <v>0</v>
          </cell>
        </row>
        <row r="565">
          <cell r="F565">
            <v>-4304769.3600000003</v>
          </cell>
          <cell r="H565">
            <v>4304769.3600000003</v>
          </cell>
          <cell r="I565">
            <v>0</v>
          </cell>
          <cell r="J565">
            <v>0</v>
          </cell>
          <cell r="K565">
            <v>0</v>
          </cell>
          <cell r="M565">
            <v>0</v>
          </cell>
        </row>
        <row r="566">
          <cell r="F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M566">
            <v>0</v>
          </cell>
        </row>
        <row r="567">
          <cell r="F567">
            <v>76535882.969999999</v>
          </cell>
          <cell r="H567">
            <v>-76535882.969999999</v>
          </cell>
          <cell r="I567">
            <v>0</v>
          </cell>
          <cell r="J567">
            <v>0</v>
          </cell>
          <cell r="K567">
            <v>0</v>
          </cell>
          <cell r="M567">
            <v>0</v>
          </cell>
        </row>
        <row r="569">
          <cell r="F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M569">
            <v>1400000000</v>
          </cell>
        </row>
        <row r="570">
          <cell r="F570">
            <v>2000000000</v>
          </cell>
          <cell r="H570">
            <v>0</v>
          </cell>
          <cell r="I570">
            <v>2000000000</v>
          </cell>
          <cell r="J570">
            <v>0</v>
          </cell>
          <cell r="K570">
            <v>2000000000</v>
          </cell>
          <cell r="M570">
            <v>0</v>
          </cell>
        </row>
        <row r="571">
          <cell r="F571">
            <v>2000000000</v>
          </cell>
          <cell r="H571">
            <v>0</v>
          </cell>
          <cell r="I571">
            <v>2000000000</v>
          </cell>
          <cell r="J571">
            <v>0</v>
          </cell>
          <cell r="K571">
            <v>2000000000</v>
          </cell>
          <cell r="M571">
            <v>1400000000</v>
          </cell>
        </row>
        <row r="573">
          <cell r="F573">
            <v>-1307673548.04</v>
          </cell>
          <cell r="H573">
            <v>0</v>
          </cell>
          <cell r="I573">
            <v>-1307673548.04</v>
          </cell>
          <cell r="J573">
            <v>0</v>
          </cell>
          <cell r="K573">
            <v>-1307673548.04</v>
          </cell>
          <cell r="M573">
            <v>-1474304225.24</v>
          </cell>
        </row>
        <row r="574">
          <cell r="F574">
            <v>7873682.3099999996</v>
          </cell>
          <cell r="H574">
            <v>0</v>
          </cell>
          <cell r="I574">
            <v>7873682.3099999996</v>
          </cell>
          <cell r="J574">
            <v>0</v>
          </cell>
          <cell r="K574">
            <v>7873682.3099999996</v>
          </cell>
          <cell r="M574">
            <v>7882094.7999999998</v>
          </cell>
        </row>
        <row r="575">
          <cell r="F575">
            <v>-5881778201.3000002</v>
          </cell>
          <cell r="H575">
            <v>0</v>
          </cell>
          <cell r="I575">
            <v>-5881778201.3000002</v>
          </cell>
          <cell r="J575">
            <v>0</v>
          </cell>
          <cell r="K575">
            <v>-5881778201.3000002</v>
          </cell>
          <cell r="M575">
            <v>-5636269361.8999996</v>
          </cell>
        </row>
        <row r="576">
          <cell r="F576">
            <v>87692832.409999996</v>
          </cell>
          <cell r="H576">
            <v>0</v>
          </cell>
          <cell r="I576">
            <v>87692832.409999996</v>
          </cell>
          <cell r="J576">
            <v>0</v>
          </cell>
          <cell r="K576">
            <v>87692832.409999996</v>
          </cell>
          <cell r="M576">
            <v>78367281.689999998</v>
          </cell>
        </row>
        <row r="577">
          <cell r="F577">
            <v>-345441891.50999999</v>
          </cell>
          <cell r="H577">
            <v>0</v>
          </cell>
          <cell r="I577">
            <v>-345441891.50999999</v>
          </cell>
          <cell r="J577">
            <v>0</v>
          </cell>
          <cell r="K577">
            <v>-345441891.50999999</v>
          </cell>
          <cell r="M577">
            <v>-299412495.04000002</v>
          </cell>
        </row>
        <row r="578">
          <cell r="F578">
            <v>-3061048.22</v>
          </cell>
          <cell r="H578">
            <v>0</v>
          </cell>
          <cell r="I578">
            <v>-3061048.22</v>
          </cell>
          <cell r="J578">
            <v>0</v>
          </cell>
          <cell r="K578">
            <v>-3061048.22</v>
          </cell>
          <cell r="M578">
            <v>-3138071.14</v>
          </cell>
        </row>
        <row r="579">
          <cell r="F579">
            <v>-127103.71</v>
          </cell>
          <cell r="H579">
            <v>0</v>
          </cell>
          <cell r="I579">
            <v>-127103.71</v>
          </cell>
          <cell r="J579">
            <v>0</v>
          </cell>
          <cell r="K579">
            <v>-127103.71</v>
          </cell>
          <cell r="M579">
            <v>0</v>
          </cell>
        </row>
        <row r="580">
          <cell r="F580">
            <v>-48717720.469999999</v>
          </cell>
          <cell r="H580">
            <v>0</v>
          </cell>
          <cell r="I580">
            <v>-48717720.469999999</v>
          </cell>
          <cell r="J580">
            <v>0</v>
          </cell>
          <cell r="K580">
            <v>-48717720.469999999</v>
          </cell>
          <cell r="M580">
            <v>-42188253.170000002</v>
          </cell>
        </row>
        <row r="581">
          <cell r="F581">
            <v>-69936301.340000004</v>
          </cell>
          <cell r="H581">
            <v>0</v>
          </cell>
          <cell r="I581">
            <v>-69936301.340000004</v>
          </cell>
          <cell r="J581">
            <v>0</v>
          </cell>
          <cell r="K581">
            <v>-69936301.340000004</v>
          </cell>
          <cell r="M581">
            <v>-36378814.030000001</v>
          </cell>
        </row>
        <row r="582">
          <cell r="F582">
            <v>-551450.16</v>
          </cell>
          <cell r="H582">
            <v>0</v>
          </cell>
          <cell r="I582">
            <v>-551450.16</v>
          </cell>
          <cell r="J582">
            <v>0</v>
          </cell>
          <cell r="K582">
            <v>-551450.16</v>
          </cell>
          <cell r="M582">
            <v>-329200.64000000001</v>
          </cell>
        </row>
        <row r="583">
          <cell r="F583">
            <v>-2745828.25</v>
          </cell>
          <cell r="H583">
            <v>0</v>
          </cell>
          <cell r="I583">
            <v>-2745828.25</v>
          </cell>
          <cell r="J583">
            <v>0</v>
          </cell>
          <cell r="K583">
            <v>-2745828.25</v>
          </cell>
          <cell r="M583">
            <v>-2366596.21</v>
          </cell>
        </row>
        <row r="584">
          <cell r="F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M584">
            <v>0</v>
          </cell>
        </row>
        <row r="585">
          <cell r="F585">
            <v>-3851954.55</v>
          </cell>
          <cell r="H585">
            <v>0</v>
          </cell>
          <cell r="I585">
            <v>-3851954.55</v>
          </cell>
          <cell r="J585">
            <v>0</v>
          </cell>
          <cell r="K585">
            <v>-3851954.55</v>
          </cell>
          <cell r="M585">
            <v>-4144269.17</v>
          </cell>
        </row>
        <row r="586">
          <cell r="F586">
            <v>-3909588.28</v>
          </cell>
          <cell r="H586">
            <v>0</v>
          </cell>
          <cell r="I586">
            <v>-3909588.28</v>
          </cell>
          <cell r="J586">
            <v>0</v>
          </cell>
          <cell r="K586">
            <v>-3909588.28</v>
          </cell>
          <cell r="M586">
            <v>-3636636.99</v>
          </cell>
        </row>
        <row r="587">
          <cell r="F587">
            <v>-7572228121.1100016</v>
          </cell>
          <cell r="H587">
            <v>0</v>
          </cell>
          <cell r="I587">
            <v>-7572228121.1100016</v>
          </cell>
          <cell r="J587">
            <v>0</v>
          </cell>
          <cell r="K587">
            <v>-7572228121.1100016</v>
          </cell>
          <cell r="M587">
            <v>-7415918547.0400009</v>
          </cell>
        </row>
        <row r="589">
          <cell r="F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M589">
            <v>-7264966.46</v>
          </cell>
        </row>
        <row r="590">
          <cell r="F590">
            <v>-7042991.5499999998</v>
          </cell>
          <cell r="H590">
            <v>0</v>
          </cell>
          <cell r="I590">
            <v>-7042991.5499999998</v>
          </cell>
          <cell r="J590">
            <v>0</v>
          </cell>
          <cell r="K590">
            <v>-7042991.5499999998</v>
          </cell>
          <cell r="M590">
            <v>-7121674.2000000002</v>
          </cell>
        </row>
        <row r="591">
          <cell r="F591">
            <v>-3566117.66</v>
          </cell>
          <cell r="H591">
            <v>0</v>
          </cell>
          <cell r="I591">
            <v>-3566117.66</v>
          </cell>
          <cell r="J591">
            <v>0</v>
          </cell>
          <cell r="K591">
            <v>-3566117.66</v>
          </cell>
          <cell r="M591">
            <v>-3620551.74</v>
          </cell>
        </row>
        <row r="592">
          <cell r="F592">
            <v>-213774263.19999999</v>
          </cell>
          <cell r="H592">
            <v>0</v>
          </cell>
          <cell r="I592">
            <v>-213774263.19999999</v>
          </cell>
          <cell r="J592">
            <v>-73742054.920000002</v>
          </cell>
          <cell r="K592">
            <v>-287516318.12</v>
          </cell>
          <cell r="M592">
            <v>-181759112.15000001</v>
          </cell>
        </row>
        <row r="593">
          <cell r="F593">
            <v>-3652465.62</v>
          </cell>
          <cell r="H593">
            <v>0</v>
          </cell>
          <cell r="I593">
            <v>-3652465.62</v>
          </cell>
          <cell r="J593">
            <v>0</v>
          </cell>
          <cell r="K593">
            <v>-3652465.62</v>
          </cell>
          <cell r="M593">
            <v>-0.01</v>
          </cell>
        </row>
        <row r="594">
          <cell r="F594">
            <v>-35456374.469999999</v>
          </cell>
          <cell r="H594">
            <v>-16718819.699999999</v>
          </cell>
          <cell r="I594">
            <v>-52175194.170000002</v>
          </cell>
          <cell r="J594">
            <v>25375</v>
          </cell>
          <cell r="K594">
            <v>-52149819.170000002</v>
          </cell>
          <cell r="M594">
            <v>-17881383.780000001</v>
          </cell>
        </row>
        <row r="595">
          <cell r="F595">
            <v>-3797877647.9299998</v>
          </cell>
          <cell r="H595">
            <v>0</v>
          </cell>
          <cell r="I595">
            <v>-3797877647.9299998</v>
          </cell>
          <cell r="J595">
            <v>0</v>
          </cell>
          <cell r="K595">
            <v>-3797877647.9299998</v>
          </cell>
          <cell r="M595">
            <v>-3376874849.4299998</v>
          </cell>
        </row>
        <row r="596">
          <cell r="F596">
            <v>293829.71999999997</v>
          </cell>
          <cell r="H596">
            <v>0</v>
          </cell>
          <cell r="I596">
            <v>293829.71999999997</v>
          </cell>
          <cell r="J596">
            <v>0</v>
          </cell>
          <cell r="K596">
            <v>293829.71999999997</v>
          </cell>
          <cell r="M596">
            <v>-1400744.55</v>
          </cell>
        </row>
        <row r="597">
          <cell r="F597">
            <v>646977.77</v>
          </cell>
          <cell r="H597">
            <v>0</v>
          </cell>
          <cell r="I597">
            <v>646977.77</v>
          </cell>
          <cell r="J597">
            <v>0</v>
          </cell>
          <cell r="K597">
            <v>646977.77</v>
          </cell>
          <cell r="M597">
            <v>-29351134.68</v>
          </cell>
        </row>
        <row r="598">
          <cell r="F598">
            <v>22646812.670000002</v>
          </cell>
          <cell r="H598">
            <v>0</v>
          </cell>
          <cell r="I598">
            <v>22646812.670000002</v>
          </cell>
          <cell r="J598">
            <v>0</v>
          </cell>
          <cell r="K598">
            <v>22646812.670000002</v>
          </cell>
          <cell r="M598">
            <v>67445729.640000001</v>
          </cell>
        </row>
        <row r="599">
          <cell r="F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M599">
            <v>2902155.21</v>
          </cell>
        </row>
        <row r="600">
          <cell r="F600">
            <v>-110821233.7</v>
          </cell>
          <cell r="H600">
            <v>0</v>
          </cell>
          <cell r="I600">
            <v>-110821233.7</v>
          </cell>
          <cell r="J600">
            <v>0</v>
          </cell>
          <cell r="K600">
            <v>-110821233.7</v>
          </cell>
          <cell r="M600">
            <v>17202403.93</v>
          </cell>
        </row>
        <row r="601">
          <cell r="F601">
            <v>22348070.670000002</v>
          </cell>
          <cell r="H601">
            <v>0</v>
          </cell>
          <cell r="I601">
            <v>22348070.670000002</v>
          </cell>
          <cell r="J601">
            <v>0</v>
          </cell>
          <cell r="K601">
            <v>22348070.670000002</v>
          </cell>
          <cell r="M601">
            <v>-66971632.75</v>
          </cell>
        </row>
        <row r="602">
          <cell r="F602">
            <v>211268.87</v>
          </cell>
          <cell r="H602">
            <v>0</v>
          </cell>
          <cell r="I602">
            <v>211268.87</v>
          </cell>
          <cell r="J602">
            <v>0</v>
          </cell>
          <cell r="K602">
            <v>211268.87</v>
          </cell>
          <cell r="M602">
            <v>-23878560.309999999</v>
          </cell>
        </row>
        <row r="603">
          <cell r="F603">
            <v>8064432.5800000001</v>
          </cell>
          <cell r="H603">
            <v>0</v>
          </cell>
          <cell r="I603">
            <v>8064432.5800000001</v>
          </cell>
          <cell r="J603">
            <v>0</v>
          </cell>
          <cell r="K603">
            <v>8064432.5800000001</v>
          </cell>
          <cell r="M603">
            <v>15005010.710000001</v>
          </cell>
        </row>
        <row r="604">
          <cell r="F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M604">
            <v>-15652247.439999999</v>
          </cell>
        </row>
        <row r="605">
          <cell r="F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M605">
            <v>-12495.39</v>
          </cell>
        </row>
        <row r="606">
          <cell r="F606">
            <v>53357.68</v>
          </cell>
          <cell r="H606">
            <v>0</v>
          </cell>
          <cell r="I606">
            <v>53357.68</v>
          </cell>
          <cell r="J606">
            <v>0</v>
          </cell>
          <cell r="K606">
            <v>53357.68</v>
          </cell>
          <cell r="M606">
            <v>59838.85</v>
          </cell>
        </row>
        <row r="607">
          <cell r="F607">
            <v>-75560.179999999993</v>
          </cell>
          <cell r="H607">
            <v>0</v>
          </cell>
          <cell r="I607">
            <v>-75560.179999999993</v>
          </cell>
          <cell r="J607">
            <v>0</v>
          </cell>
          <cell r="K607">
            <v>-75560.179999999993</v>
          </cell>
          <cell r="M607">
            <v>-74616.820000000007</v>
          </cell>
        </row>
        <row r="608">
          <cell r="F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M608">
            <v>-50</v>
          </cell>
        </row>
        <row r="609">
          <cell r="F609">
            <v>-151798503.49000001</v>
          </cell>
          <cell r="H609">
            <v>0</v>
          </cell>
          <cell r="I609">
            <v>-151798503.49000001</v>
          </cell>
          <cell r="J609">
            <v>0</v>
          </cell>
          <cell r="K609">
            <v>-151798503.49000001</v>
          </cell>
          <cell r="M609">
            <v>-114061251.76000001</v>
          </cell>
        </row>
        <row r="610">
          <cell r="F610">
            <v>9726330.0299999993</v>
          </cell>
          <cell r="H610">
            <v>0</v>
          </cell>
          <cell r="I610">
            <v>9726330.0299999993</v>
          </cell>
          <cell r="J610">
            <v>0</v>
          </cell>
          <cell r="K610">
            <v>9726330.0299999993</v>
          </cell>
          <cell r="M610">
            <v>-3361537.72</v>
          </cell>
        </row>
        <row r="611">
          <cell r="F611">
            <v>0</v>
          </cell>
          <cell r="H611">
            <v>0</v>
          </cell>
          <cell r="I611">
            <v>0</v>
          </cell>
          <cell r="J611">
            <v>-544773410.80999994</v>
          </cell>
          <cell r="K611">
            <v>-544773410.80999994</v>
          </cell>
          <cell r="M611">
            <v>72081678.099999994</v>
          </cell>
        </row>
        <row r="612">
          <cell r="F612">
            <v>-3516689.04</v>
          </cell>
          <cell r="H612">
            <v>0</v>
          </cell>
          <cell r="I612">
            <v>-3516689.04</v>
          </cell>
          <cell r="J612">
            <v>0</v>
          </cell>
          <cell r="K612">
            <v>-3516689.04</v>
          </cell>
          <cell r="M612">
            <v>-3575197.77</v>
          </cell>
        </row>
        <row r="613">
          <cell r="F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M613">
            <v>0</v>
          </cell>
        </row>
        <row r="614">
          <cell r="F614">
            <v>334163.68</v>
          </cell>
          <cell r="H614">
            <v>0</v>
          </cell>
          <cell r="I614">
            <v>334163.68</v>
          </cell>
          <cell r="J614">
            <v>0</v>
          </cell>
          <cell r="K614">
            <v>334163.68</v>
          </cell>
          <cell r="M614">
            <v>85215.12</v>
          </cell>
        </row>
        <row r="615">
          <cell r="F615">
            <v>-590592973.14999998</v>
          </cell>
          <cell r="H615">
            <v>0</v>
          </cell>
          <cell r="I615">
            <v>-590592973.14999998</v>
          </cell>
          <cell r="J615">
            <v>0</v>
          </cell>
          <cell r="K615">
            <v>-590592973.14999998</v>
          </cell>
          <cell r="M615">
            <v>-527470564.93000001</v>
          </cell>
        </row>
        <row r="616">
          <cell r="F616">
            <v>-2145226.27</v>
          </cell>
          <cell r="H616">
            <v>0</v>
          </cell>
          <cell r="I616">
            <v>-2145226.27</v>
          </cell>
          <cell r="J616">
            <v>0</v>
          </cell>
          <cell r="K616">
            <v>-2145226.27</v>
          </cell>
          <cell r="M616">
            <v>-1237033.2</v>
          </cell>
        </row>
        <row r="617">
          <cell r="F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M617">
            <v>0</v>
          </cell>
        </row>
        <row r="618">
          <cell r="F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M618">
            <v>0</v>
          </cell>
        </row>
        <row r="619">
          <cell r="F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M619">
            <v>0</v>
          </cell>
        </row>
        <row r="620">
          <cell r="F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M620">
            <v>0</v>
          </cell>
        </row>
        <row r="621">
          <cell r="F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M621">
            <v>0</v>
          </cell>
        </row>
        <row r="622">
          <cell r="F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M622">
            <v>0</v>
          </cell>
        </row>
        <row r="623">
          <cell r="F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M623">
            <v>0</v>
          </cell>
        </row>
        <row r="624">
          <cell r="F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M624">
            <v>0</v>
          </cell>
        </row>
        <row r="625">
          <cell r="F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M625">
            <v>0</v>
          </cell>
        </row>
        <row r="626">
          <cell r="F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M626">
            <v>0</v>
          </cell>
        </row>
        <row r="627">
          <cell r="F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M627">
            <v>0</v>
          </cell>
        </row>
        <row r="628">
          <cell r="F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M628">
            <v>0</v>
          </cell>
        </row>
        <row r="629">
          <cell r="F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M629">
            <v>0</v>
          </cell>
        </row>
        <row r="630">
          <cell r="F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M630">
            <v>0</v>
          </cell>
        </row>
        <row r="631">
          <cell r="F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M631">
            <v>0</v>
          </cell>
        </row>
        <row r="632">
          <cell r="F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M632">
            <v>0</v>
          </cell>
        </row>
        <row r="633">
          <cell r="F633">
            <v>-3169231.26</v>
          </cell>
          <cell r="H633">
            <v>0</v>
          </cell>
          <cell r="I633">
            <v>-3169231.26</v>
          </cell>
          <cell r="J633">
            <v>0</v>
          </cell>
          <cell r="K633">
            <v>-3169231.26</v>
          </cell>
          <cell r="M633">
            <v>-2897081.66</v>
          </cell>
        </row>
        <row r="634">
          <cell r="F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M634">
            <v>50000000</v>
          </cell>
        </row>
        <row r="635">
          <cell r="F635">
            <v>-38492977.009999998</v>
          </cell>
          <cell r="H635">
            <v>-1640204.97</v>
          </cell>
          <cell r="I635">
            <v>-40133181.979999997</v>
          </cell>
          <cell r="J635">
            <v>-15519849.01</v>
          </cell>
          <cell r="K635">
            <v>-55653030.990000002</v>
          </cell>
          <cell r="M635">
            <v>11827877.380000001</v>
          </cell>
        </row>
        <row r="636">
          <cell r="F636">
            <v>0</v>
          </cell>
          <cell r="H636">
            <v>0</v>
          </cell>
          <cell r="I636">
            <v>0</v>
          </cell>
          <cell r="J636">
            <v>-102071529.95999999</v>
          </cell>
          <cell r="K636">
            <v>-102071529.95999999</v>
          </cell>
          <cell r="M636">
            <v>0</v>
          </cell>
        </row>
        <row r="637">
          <cell r="F637">
            <v>-5239.8599999999997</v>
          </cell>
          <cell r="H637">
            <v>0</v>
          </cell>
          <cell r="I637">
            <v>-5239.8599999999997</v>
          </cell>
          <cell r="J637">
            <v>0</v>
          </cell>
          <cell r="K637">
            <v>-5239.8599999999997</v>
          </cell>
          <cell r="M637">
            <v>0</v>
          </cell>
        </row>
        <row r="638">
          <cell r="F638">
            <v>0.06</v>
          </cell>
          <cell r="H638">
            <v>0</v>
          </cell>
          <cell r="I638">
            <v>0.06</v>
          </cell>
          <cell r="J638">
            <v>0</v>
          </cell>
          <cell r="K638">
            <v>0.06</v>
          </cell>
          <cell r="M638">
            <v>25.21</v>
          </cell>
        </row>
        <row r="639">
          <cell r="F639">
            <v>-2.9</v>
          </cell>
          <cell r="H639">
            <v>0</v>
          </cell>
          <cell r="I639">
            <v>-2.9</v>
          </cell>
          <cell r="J639">
            <v>0</v>
          </cell>
          <cell r="K639">
            <v>-2.9</v>
          </cell>
          <cell r="M639">
            <v>0</v>
          </cell>
        </row>
        <row r="640">
          <cell r="F640">
            <v>0</v>
          </cell>
          <cell r="H640">
            <v>-20432026</v>
          </cell>
          <cell r="I640">
            <v>-20432026</v>
          </cell>
          <cell r="J640">
            <v>-115415739.73</v>
          </cell>
          <cell r="K640">
            <v>-135847765.72999999</v>
          </cell>
          <cell r="M640">
            <v>-84520.47</v>
          </cell>
        </row>
        <row r="641">
          <cell r="F641">
            <v>-8582497.8399999999</v>
          </cell>
          <cell r="H641">
            <v>0</v>
          </cell>
          <cell r="I641">
            <v>-8582497.8399999999</v>
          </cell>
          <cell r="J641">
            <v>0</v>
          </cell>
          <cell r="K641">
            <v>-8582497.8399999999</v>
          </cell>
          <cell r="M641">
            <v>-8582499.1199999992</v>
          </cell>
        </row>
        <row r="642">
          <cell r="F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M642">
            <v>0</v>
          </cell>
        </row>
        <row r="643">
          <cell r="F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M643">
            <v>0</v>
          </cell>
        </row>
        <row r="644">
          <cell r="F644">
            <v>-1005698</v>
          </cell>
          <cell r="H644">
            <v>0</v>
          </cell>
          <cell r="I644">
            <v>-1005698</v>
          </cell>
          <cell r="J644">
            <v>0</v>
          </cell>
          <cell r="K644">
            <v>-1005698</v>
          </cell>
          <cell r="M644">
            <v>0</v>
          </cell>
        </row>
        <row r="645">
          <cell r="F645">
            <v>-64705.51</v>
          </cell>
          <cell r="H645">
            <v>0</v>
          </cell>
          <cell r="I645">
            <v>-64705.51</v>
          </cell>
          <cell r="J645">
            <v>0</v>
          </cell>
          <cell r="K645">
            <v>-64705.51</v>
          </cell>
          <cell r="M645">
            <v>0</v>
          </cell>
        </row>
        <row r="646">
          <cell r="F646">
            <v>249.02</v>
          </cell>
          <cell r="H646">
            <v>0</v>
          </cell>
          <cell r="I646">
            <v>249.02</v>
          </cell>
          <cell r="J646">
            <v>0</v>
          </cell>
          <cell r="K646">
            <v>249.02</v>
          </cell>
          <cell r="M646">
            <v>0</v>
          </cell>
        </row>
        <row r="647">
          <cell r="F647">
            <v>15962630.68</v>
          </cell>
          <cell r="H647">
            <v>0</v>
          </cell>
          <cell r="I647">
            <v>15962630.68</v>
          </cell>
          <cell r="J647">
            <v>0</v>
          </cell>
          <cell r="K647">
            <v>15962630.68</v>
          </cell>
          <cell r="M647">
            <v>0</v>
          </cell>
        </row>
        <row r="648">
          <cell r="F648">
            <v>-3572270.1</v>
          </cell>
          <cell r="H648">
            <v>2282357</v>
          </cell>
          <cell r="I648">
            <v>-1289913.1000000001</v>
          </cell>
          <cell r="J648">
            <v>0</v>
          </cell>
          <cell r="K648">
            <v>-1289913.1000000001</v>
          </cell>
          <cell r="M648">
            <v>42714313</v>
          </cell>
        </row>
        <row r="649">
          <cell r="F649">
            <v>-16945973.129999999</v>
          </cell>
          <cell r="H649">
            <v>-9386698</v>
          </cell>
          <cell r="I649">
            <v>-26332671.129999999</v>
          </cell>
          <cell r="J649">
            <v>0</v>
          </cell>
          <cell r="K649">
            <v>-26332671.129999999</v>
          </cell>
          <cell r="M649">
            <v>6454716.5199999996</v>
          </cell>
        </row>
        <row r="650">
          <cell r="F650">
            <v>-4911870518.4399996</v>
          </cell>
          <cell r="H650">
            <v>-45895391.670000002</v>
          </cell>
          <cell r="I650">
            <v>-4957765910.1099987</v>
          </cell>
          <cell r="J650">
            <v>-851497209.42999995</v>
          </cell>
          <cell r="K650">
            <v>-5809263119.5399981</v>
          </cell>
          <cell r="M650">
            <v>-4107354742.6699996</v>
          </cell>
        </row>
        <row r="652">
          <cell r="F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M652">
            <v>9961.64</v>
          </cell>
        </row>
        <row r="653">
          <cell r="F653">
            <v>9358241.6099999994</v>
          </cell>
          <cell r="H653">
            <v>0</v>
          </cell>
          <cell r="I653">
            <v>9358241.6099999994</v>
          </cell>
          <cell r="J653">
            <v>0</v>
          </cell>
          <cell r="K653">
            <v>9358241.6099999994</v>
          </cell>
          <cell r="M653">
            <v>0</v>
          </cell>
        </row>
        <row r="654">
          <cell r="F654">
            <v>714152252.47000003</v>
          </cell>
          <cell r="H654">
            <v>0</v>
          </cell>
          <cell r="I654">
            <v>714152252.47000003</v>
          </cell>
          <cell r="J654">
            <v>0</v>
          </cell>
          <cell r="K654">
            <v>714152252.47000003</v>
          </cell>
          <cell r="M654">
            <v>629753962.75</v>
          </cell>
        </row>
        <row r="655">
          <cell r="F655">
            <v>22230305.359999999</v>
          </cell>
          <cell r="H655">
            <v>0</v>
          </cell>
          <cell r="I655">
            <v>22230305.359999999</v>
          </cell>
          <cell r="J655">
            <v>0</v>
          </cell>
          <cell r="K655">
            <v>22230305.359999999</v>
          </cell>
          <cell r="M655">
            <v>19687307.300000001</v>
          </cell>
        </row>
        <row r="656">
          <cell r="F656">
            <v>-246026.09</v>
          </cell>
          <cell r="H656">
            <v>0</v>
          </cell>
          <cell r="I656">
            <v>-246026.09</v>
          </cell>
          <cell r="J656">
            <v>0</v>
          </cell>
          <cell r="K656">
            <v>-246026.09</v>
          </cell>
          <cell r="M656">
            <v>-85081.32</v>
          </cell>
        </row>
        <row r="657">
          <cell r="F657">
            <v>36093964.630000003</v>
          </cell>
          <cell r="H657">
            <v>0</v>
          </cell>
          <cell r="I657">
            <v>36093964.630000003</v>
          </cell>
          <cell r="J657">
            <v>-2458870859.23</v>
          </cell>
          <cell r="K657">
            <v>-2422776894.5999999</v>
          </cell>
          <cell r="M657">
            <v>-1998309470.2</v>
          </cell>
        </row>
        <row r="658">
          <cell r="F658">
            <v>2326405.7400000002</v>
          </cell>
          <cell r="H658">
            <v>0</v>
          </cell>
          <cell r="I658">
            <v>2326405.7400000002</v>
          </cell>
          <cell r="J658">
            <v>0</v>
          </cell>
          <cell r="K658">
            <v>2326405.7400000002</v>
          </cell>
          <cell r="M658">
            <v>517830.39</v>
          </cell>
        </row>
        <row r="659">
          <cell r="F659">
            <v>783915143.72000003</v>
          </cell>
          <cell r="H659">
            <v>0</v>
          </cell>
          <cell r="I659">
            <v>783915143.72000003</v>
          </cell>
          <cell r="J659">
            <v>-2458870859.23</v>
          </cell>
          <cell r="K659">
            <v>-1674955715.51</v>
          </cell>
          <cell r="M659">
            <v>-1348425489.4400001</v>
          </cell>
        </row>
        <row r="661">
          <cell r="F661">
            <v>5005243644.1599998</v>
          </cell>
          <cell r="H661">
            <v>0</v>
          </cell>
          <cell r="I661">
            <v>5005243644.1599998</v>
          </cell>
          <cell r="J661">
            <v>-654470061.17999995</v>
          </cell>
          <cell r="K661">
            <v>4350773582.9799995</v>
          </cell>
          <cell r="M661">
            <v>3000043153.9400001</v>
          </cell>
        </row>
        <row r="662">
          <cell r="F662">
            <v>-764420079.77999997</v>
          </cell>
          <cell r="H662">
            <v>0</v>
          </cell>
          <cell r="I662">
            <v>-764420079.77999997</v>
          </cell>
          <cell r="J662">
            <v>0</v>
          </cell>
          <cell r="K662">
            <v>-764420079.77999997</v>
          </cell>
          <cell r="M662">
            <v>116254347.88</v>
          </cell>
        </row>
        <row r="663">
          <cell r="F663">
            <v>-846445.2</v>
          </cell>
          <cell r="H663">
            <v>0</v>
          </cell>
          <cell r="I663">
            <v>-846445.2</v>
          </cell>
          <cell r="J663">
            <v>0</v>
          </cell>
          <cell r="K663">
            <v>-846445.2</v>
          </cell>
          <cell r="M663">
            <v>7737.39</v>
          </cell>
        </row>
        <row r="664">
          <cell r="F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M664">
            <v>0</v>
          </cell>
        </row>
        <row r="665">
          <cell r="F665">
            <v>-437431.89</v>
          </cell>
          <cell r="H665">
            <v>0</v>
          </cell>
          <cell r="I665">
            <v>-437431.89</v>
          </cell>
          <cell r="J665">
            <v>0</v>
          </cell>
          <cell r="K665">
            <v>-437431.89</v>
          </cell>
          <cell r="M665">
            <v>106182.79</v>
          </cell>
        </row>
        <row r="666">
          <cell r="F666">
            <v>-72103004.280000001</v>
          </cell>
          <cell r="H666">
            <v>0</v>
          </cell>
          <cell r="I666">
            <v>-72103004.280000001</v>
          </cell>
          <cell r="J666">
            <v>72103004.280000001</v>
          </cell>
          <cell r="K666">
            <v>0</v>
          </cell>
          <cell r="M666">
            <v>0</v>
          </cell>
        </row>
        <row r="667">
          <cell r="F667">
            <v>4167436683.0100002</v>
          </cell>
          <cell r="H667">
            <v>0</v>
          </cell>
          <cell r="I667">
            <v>4167436683.0100002</v>
          </cell>
          <cell r="J667">
            <v>-582367056.89999998</v>
          </cell>
          <cell r="K667">
            <v>3585069626.1100001</v>
          </cell>
          <cell r="M667">
            <v>3116411422</v>
          </cell>
        </row>
        <row r="669">
          <cell r="F669">
            <v>21423354.260000002</v>
          </cell>
          <cell r="H669">
            <v>0</v>
          </cell>
          <cell r="I669">
            <v>21423354.260000002</v>
          </cell>
          <cell r="J669">
            <v>0</v>
          </cell>
          <cell r="K669">
            <v>21423354.260000002</v>
          </cell>
          <cell r="M669">
            <v>12279561.85</v>
          </cell>
        </row>
        <row r="670">
          <cell r="F670">
            <v>13629685.34</v>
          </cell>
          <cell r="H670">
            <v>0</v>
          </cell>
          <cell r="I670">
            <v>13629685.34</v>
          </cell>
          <cell r="J670">
            <v>0</v>
          </cell>
          <cell r="K670">
            <v>13629685.34</v>
          </cell>
          <cell r="M670">
            <v>12087379.01</v>
          </cell>
        </row>
        <row r="671">
          <cell r="F671">
            <v>1383703924.6199999</v>
          </cell>
          <cell r="H671">
            <v>0</v>
          </cell>
          <cell r="I671">
            <v>1383703924.6199999</v>
          </cell>
          <cell r="J671">
            <v>0</v>
          </cell>
          <cell r="K671">
            <v>1383703924.6199999</v>
          </cell>
          <cell r="M671">
            <v>1220583970.51</v>
          </cell>
        </row>
        <row r="672">
          <cell r="F672">
            <v>15068855.560000001</v>
          </cell>
          <cell r="H672">
            <v>0</v>
          </cell>
          <cell r="I672">
            <v>15068855.560000001</v>
          </cell>
          <cell r="J672">
            <v>0</v>
          </cell>
          <cell r="K672">
            <v>15068855.560000001</v>
          </cell>
          <cell r="M672">
            <v>14450612.82</v>
          </cell>
        </row>
        <row r="673">
          <cell r="F673">
            <v>48717720.469999999</v>
          </cell>
          <cell r="H673">
            <v>0</v>
          </cell>
          <cell r="I673">
            <v>48717720.469999999</v>
          </cell>
          <cell r="J673">
            <v>1215856073.97</v>
          </cell>
          <cell r="K673">
            <v>1264573794.4400001</v>
          </cell>
          <cell r="M673">
            <v>1173285834.72</v>
          </cell>
        </row>
        <row r="674">
          <cell r="F674">
            <v>-659174046.75999999</v>
          </cell>
          <cell r="H674">
            <v>0</v>
          </cell>
          <cell r="I674">
            <v>-659174046.75999999</v>
          </cell>
          <cell r="J674">
            <v>973664858</v>
          </cell>
          <cell r="K674">
            <v>314490811.24000001</v>
          </cell>
          <cell r="M674">
            <v>169912210.88</v>
          </cell>
        </row>
        <row r="675">
          <cell r="F675">
            <v>823369493.48999977</v>
          </cell>
          <cell r="H675">
            <v>0</v>
          </cell>
          <cell r="I675">
            <v>823369493.48999977</v>
          </cell>
          <cell r="J675">
            <v>2189520931.9700003</v>
          </cell>
          <cell r="K675">
            <v>3012890425.46</v>
          </cell>
          <cell r="M675">
            <v>2602599569.79</v>
          </cell>
        </row>
        <row r="677">
          <cell r="F677">
            <v>303157757.32999998</v>
          </cell>
          <cell r="H677">
            <v>0</v>
          </cell>
          <cell r="I677">
            <v>303157757.32999998</v>
          </cell>
          <cell r="J677">
            <v>382295.86</v>
          </cell>
          <cell r="K677">
            <v>303540053.19</v>
          </cell>
          <cell r="M677">
            <v>284550212.99000001</v>
          </cell>
        </row>
        <row r="678">
          <cell r="F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M678">
            <v>1223653.8799999999</v>
          </cell>
        </row>
        <row r="679">
          <cell r="F679">
            <v>13336308.039999999</v>
          </cell>
          <cell r="H679">
            <v>0</v>
          </cell>
          <cell r="I679">
            <v>13336308.039999999</v>
          </cell>
          <cell r="J679">
            <v>0</v>
          </cell>
          <cell r="K679">
            <v>13336308.039999999</v>
          </cell>
          <cell r="M679">
            <v>12062655.369999999</v>
          </cell>
        </row>
        <row r="680">
          <cell r="F680">
            <v>2935125.23</v>
          </cell>
          <cell r="H680">
            <v>0</v>
          </cell>
          <cell r="I680">
            <v>2935125.23</v>
          </cell>
          <cell r="J680">
            <v>0</v>
          </cell>
          <cell r="K680">
            <v>2935125.23</v>
          </cell>
          <cell r="M680">
            <v>4313340.4400000004</v>
          </cell>
        </row>
        <row r="681">
          <cell r="F681">
            <v>11900251.289999999</v>
          </cell>
          <cell r="H681">
            <v>0</v>
          </cell>
          <cell r="I681">
            <v>11900251.289999999</v>
          </cell>
          <cell r="J681">
            <v>0</v>
          </cell>
          <cell r="K681">
            <v>11900251.289999999</v>
          </cell>
          <cell r="M681">
            <v>11115623.91</v>
          </cell>
        </row>
        <row r="682">
          <cell r="F682">
            <v>11437878.98</v>
          </cell>
          <cell r="H682">
            <v>0</v>
          </cell>
          <cell r="I682">
            <v>11437878.98</v>
          </cell>
          <cell r="J682">
            <v>0</v>
          </cell>
          <cell r="K682">
            <v>11437878.98</v>
          </cell>
          <cell r="M682">
            <v>10890529.880000001</v>
          </cell>
        </row>
        <row r="683">
          <cell r="F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M683">
            <v>-314035.68</v>
          </cell>
        </row>
        <row r="684">
          <cell r="F684">
            <v>7283693.9400000004</v>
          </cell>
          <cell r="H684">
            <v>0</v>
          </cell>
          <cell r="I684">
            <v>7283693.9400000004</v>
          </cell>
          <cell r="J684">
            <v>515505.99</v>
          </cell>
          <cell r="K684">
            <v>7799199.9299999997</v>
          </cell>
          <cell r="M684">
            <v>6952245.6500000004</v>
          </cell>
        </row>
        <row r="685">
          <cell r="F685">
            <v>16797799.050000001</v>
          </cell>
          <cell r="H685">
            <v>0</v>
          </cell>
          <cell r="I685">
            <v>16797799.050000001</v>
          </cell>
          <cell r="J685">
            <v>17355.34</v>
          </cell>
          <cell r="K685">
            <v>16815154.390000001</v>
          </cell>
          <cell r="M685">
            <v>27976022.02</v>
          </cell>
        </row>
        <row r="686">
          <cell r="F686">
            <v>15000000</v>
          </cell>
          <cell r="H686">
            <v>0</v>
          </cell>
          <cell r="I686">
            <v>15000000</v>
          </cell>
          <cell r="J686">
            <v>9151200</v>
          </cell>
          <cell r="K686">
            <v>24151200</v>
          </cell>
          <cell r="M686">
            <v>0</v>
          </cell>
        </row>
        <row r="687">
          <cell r="F687">
            <v>8450.66</v>
          </cell>
          <cell r="H687">
            <v>0</v>
          </cell>
          <cell r="I687">
            <v>8450.66</v>
          </cell>
          <cell r="J687">
            <v>0</v>
          </cell>
          <cell r="K687">
            <v>8450.66</v>
          </cell>
          <cell r="M687">
            <v>7433.22</v>
          </cell>
        </row>
        <row r="688">
          <cell r="F688">
            <v>8911655.8100000005</v>
          </cell>
          <cell r="H688">
            <v>0</v>
          </cell>
          <cell r="I688">
            <v>8911655.8100000005</v>
          </cell>
          <cell r="J688">
            <v>0</v>
          </cell>
          <cell r="K688">
            <v>8911655.8100000005</v>
          </cell>
          <cell r="M688">
            <v>0</v>
          </cell>
        </row>
        <row r="689">
          <cell r="F689">
            <v>14202934.76</v>
          </cell>
          <cell r="H689">
            <v>0</v>
          </cell>
          <cell r="I689">
            <v>14202934.76</v>
          </cell>
          <cell r="J689">
            <v>0</v>
          </cell>
          <cell r="K689">
            <v>14202934.76</v>
          </cell>
          <cell r="M689">
            <v>11104894.57</v>
          </cell>
        </row>
        <row r="690">
          <cell r="F690">
            <v>9726554.8200000003</v>
          </cell>
          <cell r="H690">
            <v>0</v>
          </cell>
          <cell r="I690">
            <v>9726554.8200000003</v>
          </cell>
          <cell r="J690">
            <v>940</v>
          </cell>
          <cell r="K690">
            <v>9727494.8200000003</v>
          </cell>
          <cell r="M690">
            <v>7746580</v>
          </cell>
        </row>
        <row r="691">
          <cell r="F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M691">
            <v>-23587.4</v>
          </cell>
        </row>
        <row r="692">
          <cell r="F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M692">
            <v>0</v>
          </cell>
        </row>
        <row r="693">
          <cell r="F693">
            <v>10556766.49</v>
          </cell>
          <cell r="H693">
            <v>0</v>
          </cell>
          <cell r="I693">
            <v>10556766.49</v>
          </cell>
          <cell r="J693">
            <v>0</v>
          </cell>
          <cell r="K693">
            <v>10556766.49</v>
          </cell>
          <cell r="M693">
            <v>8761460.1600000001</v>
          </cell>
        </row>
        <row r="694">
          <cell r="F694">
            <v>826263.99</v>
          </cell>
          <cell r="H694">
            <v>0</v>
          </cell>
          <cell r="I694">
            <v>826263.99</v>
          </cell>
          <cell r="J694">
            <v>0</v>
          </cell>
          <cell r="K694">
            <v>826263.99</v>
          </cell>
          <cell r="M694">
            <v>509919.66</v>
          </cell>
        </row>
        <row r="695">
          <cell r="F695">
            <v>1468914.72</v>
          </cell>
          <cell r="H695">
            <v>0</v>
          </cell>
          <cell r="I695">
            <v>1468914.72</v>
          </cell>
          <cell r="J695">
            <v>0</v>
          </cell>
          <cell r="K695">
            <v>1468914.72</v>
          </cell>
          <cell r="M695">
            <v>1312720.45</v>
          </cell>
        </row>
        <row r="696">
          <cell r="F696">
            <v>121446.93</v>
          </cell>
          <cell r="H696">
            <v>0</v>
          </cell>
          <cell r="I696">
            <v>121446.93</v>
          </cell>
          <cell r="J696">
            <v>0</v>
          </cell>
          <cell r="K696">
            <v>121446.93</v>
          </cell>
          <cell r="M696">
            <v>0</v>
          </cell>
        </row>
        <row r="697">
          <cell r="F697">
            <v>2941.67</v>
          </cell>
          <cell r="H697">
            <v>0</v>
          </cell>
          <cell r="I697">
            <v>2941.67</v>
          </cell>
          <cell r="J697">
            <v>0</v>
          </cell>
          <cell r="K697">
            <v>2941.67</v>
          </cell>
          <cell r="M697">
            <v>0</v>
          </cell>
        </row>
        <row r="698">
          <cell r="F698">
            <v>9584250.4000000004</v>
          </cell>
          <cell r="H698">
            <v>0</v>
          </cell>
          <cell r="I698">
            <v>9584250.4000000004</v>
          </cell>
          <cell r="J698">
            <v>-19200</v>
          </cell>
          <cell r="K698">
            <v>9565050.4000000004</v>
          </cell>
          <cell r="M698">
            <v>8496338.5800000001</v>
          </cell>
        </row>
        <row r="699">
          <cell r="F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M699">
            <v>0</v>
          </cell>
        </row>
        <row r="700">
          <cell r="F700">
            <v>1155976.33</v>
          </cell>
          <cell r="H700">
            <v>0</v>
          </cell>
          <cell r="I700">
            <v>1155976.33</v>
          </cell>
          <cell r="J700">
            <v>50</v>
          </cell>
          <cell r="K700">
            <v>1156026.33</v>
          </cell>
          <cell r="M700">
            <v>1594848.4</v>
          </cell>
        </row>
        <row r="701">
          <cell r="F701">
            <v>250</v>
          </cell>
          <cell r="H701">
            <v>0</v>
          </cell>
          <cell r="I701">
            <v>250</v>
          </cell>
          <cell r="J701">
            <v>0</v>
          </cell>
          <cell r="K701">
            <v>250</v>
          </cell>
          <cell r="M701">
            <v>0</v>
          </cell>
        </row>
        <row r="702">
          <cell r="F702">
            <v>438415220.44000012</v>
          </cell>
          <cell r="H702">
            <v>0</v>
          </cell>
          <cell r="I702">
            <v>438415220.44000012</v>
          </cell>
          <cell r="J702">
            <v>10048147.189999999</v>
          </cell>
          <cell r="K702">
            <v>448463367.63000011</v>
          </cell>
          <cell r="M702">
            <v>398280856.10000002</v>
          </cell>
        </row>
        <row r="704">
          <cell r="F704">
            <v>106361187.73999999</v>
          </cell>
          <cell r="H704">
            <v>0</v>
          </cell>
          <cell r="I704">
            <v>106361187.73999999</v>
          </cell>
          <cell r="J704">
            <v>3155352.52</v>
          </cell>
          <cell r="K704">
            <v>109516540.26000001</v>
          </cell>
          <cell r="M704">
            <v>114316197.37</v>
          </cell>
        </row>
        <row r="705">
          <cell r="F705">
            <v>57915017.799999997</v>
          </cell>
          <cell r="H705">
            <v>0</v>
          </cell>
          <cell r="I705">
            <v>57915017.799999997</v>
          </cell>
          <cell r="J705">
            <v>0</v>
          </cell>
          <cell r="K705">
            <v>57915017.799999997</v>
          </cell>
          <cell r="M705">
            <v>58946434.950000003</v>
          </cell>
        </row>
        <row r="706">
          <cell r="F706">
            <v>3601853.64</v>
          </cell>
          <cell r="H706">
            <v>0</v>
          </cell>
          <cell r="I706">
            <v>3601853.64</v>
          </cell>
          <cell r="J706">
            <v>0</v>
          </cell>
          <cell r="K706">
            <v>3601853.64</v>
          </cell>
          <cell r="M706">
            <v>3601853.64</v>
          </cell>
        </row>
        <row r="707">
          <cell r="F707">
            <v>2453934.2799999998</v>
          </cell>
          <cell r="H707">
            <v>0</v>
          </cell>
          <cell r="I707">
            <v>2453934.2799999998</v>
          </cell>
          <cell r="J707">
            <v>0</v>
          </cell>
          <cell r="K707">
            <v>2453934.2799999998</v>
          </cell>
          <cell r="M707">
            <v>2744146.17</v>
          </cell>
        </row>
        <row r="708">
          <cell r="F708">
            <v>170331993.45999998</v>
          </cell>
          <cell r="H708">
            <v>0</v>
          </cell>
          <cell r="I708">
            <v>170331993.45999998</v>
          </cell>
          <cell r="J708">
            <v>3155352.52</v>
          </cell>
          <cell r="K708">
            <v>173487345.97999999</v>
          </cell>
          <cell r="M708">
            <v>179608632.12999997</v>
          </cell>
        </row>
        <row r="710">
          <cell r="F710">
            <v>1101058.21</v>
          </cell>
          <cell r="H710">
            <v>0</v>
          </cell>
          <cell r="I710">
            <v>1101058.21</v>
          </cell>
          <cell r="J710">
            <v>0</v>
          </cell>
          <cell r="K710">
            <v>1101058.21</v>
          </cell>
          <cell r="M710">
            <v>296282.40999999997</v>
          </cell>
        </row>
        <row r="711">
          <cell r="F711">
            <v>18930850.5</v>
          </cell>
          <cell r="H711">
            <v>0</v>
          </cell>
          <cell r="I711">
            <v>18930850.5</v>
          </cell>
          <cell r="J711">
            <v>-3666.6</v>
          </cell>
          <cell r="K711">
            <v>18927183.899999999</v>
          </cell>
          <cell r="M711">
            <v>14055714.810000001</v>
          </cell>
        </row>
        <row r="712">
          <cell r="F712">
            <v>15520435.960000001</v>
          </cell>
          <cell r="H712">
            <v>0</v>
          </cell>
          <cell r="I712">
            <v>15520435.960000001</v>
          </cell>
          <cell r="J712">
            <v>0</v>
          </cell>
          <cell r="K712">
            <v>15520435.960000001</v>
          </cell>
          <cell r="M712">
            <v>16978628.25</v>
          </cell>
        </row>
        <row r="713">
          <cell r="F713">
            <v>3458524</v>
          </cell>
          <cell r="H713">
            <v>0</v>
          </cell>
          <cell r="I713">
            <v>3458524</v>
          </cell>
          <cell r="J713">
            <v>0</v>
          </cell>
          <cell r="K713">
            <v>3458524</v>
          </cell>
          <cell r="M713">
            <v>3237891.41</v>
          </cell>
        </row>
        <row r="714">
          <cell r="F714">
            <v>27449861.030000001</v>
          </cell>
          <cell r="H714">
            <v>0</v>
          </cell>
          <cell r="I714">
            <v>27449861.030000001</v>
          </cell>
          <cell r="J714">
            <v>0</v>
          </cell>
          <cell r="K714">
            <v>27449861.030000001</v>
          </cell>
          <cell r="M714">
            <v>17702479.960000001</v>
          </cell>
        </row>
        <row r="715">
          <cell r="F715">
            <v>17251189.18</v>
          </cell>
          <cell r="H715">
            <v>0</v>
          </cell>
          <cell r="I715">
            <v>17251189.18</v>
          </cell>
          <cell r="J715">
            <v>0</v>
          </cell>
          <cell r="K715">
            <v>17251189.18</v>
          </cell>
          <cell r="M715">
            <v>14548974.34</v>
          </cell>
        </row>
        <row r="716">
          <cell r="F716">
            <v>-539.95000000000005</v>
          </cell>
          <cell r="H716">
            <v>0</v>
          </cell>
          <cell r="I716">
            <v>-539.95000000000005</v>
          </cell>
          <cell r="J716">
            <v>-1.93</v>
          </cell>
          <cell r="K716">
            <v>-541.88</v>
          </cell>
          <cell r="M716">
            <v>-229068.49</v>
          </cell>
        </row>
        <row r="717">
          <cell r="F717">
            <v>-360.09</v>
          </cell>
          <cell r="H717">
            <v>0</v>
          </cell>
          <cell r="I717">
            <v>-360.09</v>
          </cell>
          <cell r="J717">
            <v>0</v>
          </cell>
          <cell r="K717">
            <v>-360.09</v>
          </cell>
          <cell r="M717">
            <v>0</v>
          </cell>
        </row>
        <row r="718">
          <cell r="F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M718">
            <v>609.67999999999995</v>
          </cell>
        </row>
        <row r="719">
          <cell r="F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M719">
            <v>25868.62</v>
          </cell>
        </row>
        <row r="720">
          <cell r="F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M720">
            <v>-29.22</v>
          </cell>
        </row>
        <row r="721">
          <cell r="F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M721">
            <v>-145.28</v>
          </cell>
        </row>
        <row r="722">
          <cell r="F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M722">
            <v>-133.02000000000001</v>
          </cell>
        </row>
        <row r="723">
          <cell r="F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M723">
            <v>-896.73</v>
          </cell>
        </row>
        <row r="724">
          <cell r="F724">
            <v>48750.21</v>
          </cell>
          <cell r="H724">
            <v>0</v>
          </cell>
          <cell r="I724">
            <v>48750.21</v>
          </cell>
          <cell r="J724">
            <v>0</v>
          </cell>
          <cell r="K724">
            <v>48750.21</v>
          </cell>
          <cell r="M724">
            <v>367196.23</v>
          </cell>
        </row>
        <row r="725">
          <cell r="F725">
            <v>543082.23999999999</v>
          </cell>
          <cell r="H725">
            <v>0</v>
          </cell>
          <cell r="I725">
            <v>543082.23999999999</v>
          </cell>
          <cell r="J725">
            <v>0</v>
          </cell>
          <cell r="K725">
            <v>543082.23999999999</v>
          </cell>
          <cell r="M725">
            <v>0</v>
          </cell>
        </row>
        <row r="726">
          <cell r="F726">
            <v>10679917.390000001</v>
          </cell>
          <cell r="H726">
            <v>0</v>
          </cell>
          <cell r="I726">
            <v>10679917.390000001</v>
          </cell>
          <cell r="J726">
            <v>0</v>
          </cell>
          <cell r="K726">
            <v>10679917.390000001</v>
          </cell>
          <cell r="M726">
            <v>7129163.9299999997</v>
          </cell>
        </row>
        <row r="727">
          <cell r="F727">
            <v>53566624.68</v>
          </cell>
          <cell r="H727">
            <v>0</v>
          </cell>
          <cell r="I727">
            <v>53566624.68</v>
          </cell>
          <cell r="J727">
            <v>0</v>
          </cell>
          <cell r="K727">
            <v>53566624.68</v>
          </cell>
          <cell r="M727">
            <v>47923950.630000003</v>
          </cell>
        </row>
        <row r="728">
          <cell r="F728">
            <v>69535.759999999995</v>
          </cell>
          <cell r="H728">
            <v>0</v>
          </cell>
          <cell r="I728">
            <v>69535.759999999995</v>
          </cell>
          <cell r="J728">
            <v>0</v>
          </cell>
          <cell r="K728">
            <v>69535.759999999995</v>
          </cell>
          <cell r="M728">
            <v>56656.9</v>
          </cell>
        </row>
        <row r="729">
          <cell r="F729">
            <v>10556162.300000001</v>
          </cell>
          <cell r="H729">
            <v>0</v>
          </cell>
          <cell r="I729">
            <v>10556162.300000001</v>
          </cell>
          <cell r="J729">
            <v>0</v>
          </cell>
          <cell r="K729">
            <v>10556162.300000001</v>
          </cell>
          <cell r="M729">
            <v>6445633.8600000003</v>
          </cell>
        </row>
        <row r="730">
          <cell r="F730">
            <v>13199.82</v>
          </cell>
          <cell r="H730">
            <v>0</v>
          </cell>
          <cell r="I730">
            <v>13199.82</v>
          </cell>
          <cell r="J730">
            <v>0</v>
          </cell>
          <cell r="K730">
            <v>13199.82</v>
          </cell>
          <cell r="M730">
            <v>2834.77</v>
          </cell>
        </row>
        <row r="731">
          <cell r="F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M731">
            <v>0</v>
          </cell>
        </row>
        <row r="732">
          <cell r="F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M732">
            <v>14.35</v>
          </cell>
        </row>
        <row r="733">
          <cell r="F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M733">
            <v>0</v>
          </cell>
        </row>
        <row r="734">
          <cell r="F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M734">
            <v>0</v>
          </cell>
        </row>
        <row r="735">
          <cell r="F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M735">
            <v>0</v>
          </cell>
        </row>
        <row r="736">
          <cell r="F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M736">
            <v>7685.74</v>
          </cell>
        </row>
        <row r="737">
          <cell r="F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M737">
            <v>-1162.73</v>
          </cell>
        </row>
        <row r="738">
          <cell r="F738">
            <v>136731.4</v>
          </cell>
          <cell r="H738">
            <v>0</v>
          </cell>
          <cell r="I738">
            <v>136731.4</v>
          </cell>
          <cell r="J738">
            <v>0</v>
          </cell>
          <cell r="K738">
            <v>136731.4</v>
          </cell>
          <cell r="M738">
            <v>99959.8</v>
          </cell>
        </row>
        <row r="739">
          <cell r="F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M739">
            <v>0</v>
          </cell>
        </row>
        <row r="740">
          <cell r="F740">
            <v>2419922.35</v>
          </cell>
          <cell r="H740">
            <v>0</v>
          </cell>
          <cell r="I740">
            <v>2419922.35</v>
          </cell>
          <cell r="J740">
            <v>0</v>
          </cell>
          <cell r="K740">
            <v>2419922.35</v>
          </cell>
          <cell r="M740">
            <v>2774072.22</v>
          </cell>
        </row>
        <row r="741">
          <cell r="F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M741">
            <v>0</v>
          </cell>
        </row>
        <row r="742">
          <cell r="F742">
            <v>3379725.72</v>
          </cell>
          <cell r="H742">
            <v>0</v>
          </cell>
          <cell r="I742">
            <v>3379725.72</v>
          </cell>
          <cell r="J742">
            <v>0</v>
          </cell>
          <cell r="K742">
            <v>3379725.72</v>
          </cell>
          <cell r="M742">
            <v>3692595.6</v>
          </cell>
        </row>
        <row r="743">
          <cell r="F743">
            <v>5427212.1600000001</v>
          </cell>
          <cell r="H743">
            <v>0</v>
          </cell>
          <cell r="I743">
            <v>5427212.1600000001</v>
          </cell>
          <cell r="J743">
            <v>0</v>
          </cell>
          <cell r="K743">
            <v>5427212.1600000001</v>
          </cell>
          <cell r="M743">
            <v>5463445.1299999999</v>
          </cell>
        </row>
        <row r="744">
          <cell r="F744">
            <v>430570.66</v>
          </cell>
          <cell r="H744">
            <v>0</v>
          </cell>
          <cell r="I744">
            <v>430570.66</v>
          </cell>
          <cell r="J744">
            <v>0</v>
          </cell>
          <cell r="K744">
            <v>430570.66</v>
          </cell>
          <cell r="M744">
            <v>377058.41</v>
          </cell>
        </row>
        <row r="745">
          <cell r="F745">
            <v>641952.93999999994</v>
          </cell>
          <cell r="H745">
            <v>0</v>
          </cell>
          <cell r="I745">
            <v>641952.93999999994</v>
          </cell>
          <cell r="J745">
            <v>0</v>
          </cell>
          <cell r="K745">
            <v>641952.93999999994</v>
          </cell>
          <cell r="M745">
            <v>0</v>
          </cell>
        </row>
        <row r="746">
          <cell r="F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M746">
            <v>0</v>
          </cell>
        </row>
        <row r="747">
          <cell r="F747">
            <v>7409289.5700000003</v>
          </cell>
          <cell r="H747">
            <v>0</v>
          </cell>
          <cell r="I747">
            <v>7409289.5700000003</v>
          </cell>
          <cell r="J747">
            <v>0</v>
          </cell>
          <cell r="K747">
            <v>7409289.5700000003</v>
          </cell>
          <cell r="M747">
            <v>11805895.51</v>
          </cell>
        </row>
        <row r="748">
          <cell r="F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M748">
            <v>1300524.98</v>
          </cell>
        </row>
        <row r="749">
          <cell r="F749">
            <v>-54315975.979999997</v>
          </cell>
          <cell r="H749">
            <v>0</v>
          </cell>
          <cell r="I749">
            <v>-54315975.979999997</v>
          </cell>
          <cell r="J749">
            <v>0</v>
          </cell>
          <cell r="K749">
            <v>-54315975.979999997</v>
          </cell>
          <cell r="M749">
            <v>-55386078.039999999</v>
          </cell>
        </row>
        <row r="750">
          <cell r="F750">
            <v>-50778176.799999997</v>
          </cell>
          <cell r="H750">
            <v>0</v>
          </cell>
          <cell r="I750">
            <v>-50778176.799999997</v>
          </cell>
          <cell r="J750">
            <v>0</v>
          </cell>
          <cell r="K750">
            <v>-50778176.799999997</v>
          </cell>
          <cell r="M750">
            <v>-39045240.299999997</v>
          </cell>
        </row>
        <row r="751">
          <cell r="F751">
            <v>-10515095.23</v>
          </cell>
          <cell r="H751">
            <v>0</v>
          </cell>
          <cell r="I751">
            <v>-10515095.23</v>
          </cell>
          <cell r="J751">
            <v>0</v>
          </cell>
          <cell r="K751">
            <v>-10515095.23</v>
          </cell>
          <cell r="M751">
            <v>-21446536.23</v>
          </cell>
        </row>
        <row r="752">
          <cell r="F752">
            <v>-11138238.800000001</v>
          </cell>
          <cell r="H752">
            <v>0</v>
          </cell>
          <cell r="I752">
            <v>-11138238.800000001</v>
          </cell>
          <cell r="J752">
            <v>0</v>
          </cell>
          <cell r="K752">
            <v>-11138238.800000001</v>
          </cell>
          <cell r="M752">
            <v>-19760726.420000002</v>
          </cell>
        </row>
        <row r="753">
          <cell r="F753">
            <v>-39747114.939999998</v>
          </cell>
          <cell r="H753">
            <v>0</v>
          </cell>
          <cell r="I753">
            <v>-39747114.939999998</v>
          </cell>
          <cell r="J753">
            <v>0</v>
          </cell>
          <cell r="K753">
            <v>-39747114.939999998</v>
          </cell>
          <cell r="M753">
            <v>-13607265.41</v>
          </cell>
        </row>
        <row r="754">
          <cell r="F754">
            <v>118358216.42</v>
          </cell>
          <cell r="H754">
            <v>0</v>
          </cell>
          <cell r="I754">
            <v>118358216.42</v>
          </cell>
          <cell r="J754">
            <v>0</v>
          </cell>
          <cell r="K754">
            <v>118358216.42</v>
          </cell>
          <cell r="M754">
            <v>108692936.94</v>
          </cell>
        </row>
        <row r="755">
          <cell r="F755">
            <v>-6536585.4199999999</v>
          </cell>
          <cell r="H755">
            <v>0</v>
          </cell>
          <cell r="I755">
            <v>-6536585.4199999999</v>
          </cell>
          <cell r="J755">
            <v>0</v>
          </cell>
          <cell r="K755">
            <v>-6536585.4199999999</v>
          </cell>
          <cell r="M755">
            <v>-1657323.54</v>
          </cell>
        </row>
        <row r="756">
          <cell r="F756">
            <v>-13520443.25</v>
          </cell>
          <cell r="H756">
            <v>0</v>
          </cell>
          <cell r="I756">
            <v>-13520443.25</v>
          </cell>
          <cell r="J756">
            <v>0</v>
          </cell>
          <cell r="K756">
            <v>-13520443.25</v>
          </cell>
          <cell r="M756">
            <v>-7555347.21</v>
          </cell>
        </row>
        <row r="757">
          <cell r="F757">
            <v>-36684.269999999997</v>
          </cell>
          <cell r="H757">
            <v>0</v>
          </cell>
          <cell r="I757">
            <v>-36684.269999999997</v>
          </cell>
          <cell r="J757">
            <v>0</v>
          </cell>
          <cell r="K757">
            <v>-36684.269999999997</v>
          </cell>
          <cell r="M757">
            <v>-29960.92</v>
          </cell>
        </row>
        <row r="758">
          <cell r="F758">
            <v>110803597.76999998</v>
          </cell>
          <cell r="H758">
            <v>0</v>
          </cell>
          <cell r="I758">
            <v>110803597.76999998</v>
          </cell>
          <cell r="J758">
            <v>-3668.53</v>
          </cell>
          <cell r="K758">
            <v>110799929.23999998</v>
          </cell>
          <cell r="M758">
            <v>104266160.93999994</v>
          </cell>
        </row>
        <row r="760">
          <cell r="F760">
            <v>3240235.8</v>
          </cell>
          <cell r="H760">
            <v>1268527.02</v>
          </cell>
          <cell r="I760">
            <v>4508762.82</v>
          </cell>
          <cell r="J760">
            <v>0</v>
          </cell>
          <cell r="K760">
            <v>4508762.82</v>
          </cell>
          <cell r="M760">
            <v>10022279.32</v>
          </cell>
        </row>
        <row r="761">
          <cell r="F761">
            <v>15135642.949999999</v>
          </cell>
          <cell r="H761">
            <v>0</v>
          </cell>
          <cell r="I761">
            <v>15135642.949999999</v>
          </cell>
          <cell r="J761">
            <v>1090793.29</v>
          </cell>
          <cell r="K761">
            <v>16226436.24</v>
          </cell>
          <cell r="M761">
            <v>14506626.359999999</v>
          </cell>
        </row>
        <row r="762">
          <cell r="F762">
            <v>3824776.08</v>
          </cell>
          <cell r="H762">
            <v>0</v>
          </cell>
          <cell r="I762">
            <v>3824776.08</v>
          </cell>
          <cell r="J762">
            <v>78235.399999999994</v>
          </cell>
          <cell r="K762">
            <v>3903011.48</v>
          </cell>
          <cell r="M762">
            <v>4083521.88</v>
          </cell>
        </row>
        <row r="763">
          <cell r="F763">
            <v>2002950.6</v>
          </cell>
          <cell r="H763">
            <v>0</v>
          </cell>
          <cell r="I763">
            <v>2002950.6</v>
          </cell>
          <cell r="J763">
            <v>-74568.800000000003</v>
          </cell>
          <cell r="K763">
            <v>1928381.8</v>
          </cell>
          <cell r="M763">
            <v>2299945.85</v>
          </cell>
        </row>
        <row r="764">
          <cell r="F764">
            <v>5872011.2000000002</v>
          </cell>
          <cell r="H764">
            <v>0</v>
          </cell>
          <cell r="I764">
            <v>5872011.2000000002</v>
          </cell>
          <cell r="J764">
            <v>0</v>
          </cell>
          <cell r="K764">
            <v>5872011.2000000002</v>
          </cell>
          <cell r="M764">
            <v>5784078.79</v>
          </cell>
        </row>
        <row r="765">
          <cell r="F765">
            <v>511844.66</v>
          </cell>
          <cell r="H765">
            <v>0</v>
          </cell>
          <cell r="I765">
            <v>511844.66</v>
          </cell>
          <cell r="J765">
            <v>0</v>
          </cell>
          <cell r="K765">
            <v>511844.66</v>
          </cell>
          <cell r="M765">
            <v>516143.64</v>
          </cell>
        </row>
        <row r="766">
          <cell r="F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M766">
            <v>0</v>
          </cell>
        </row>
        <row r="767">
          <cell r="F767">
            <v>20939391.66</v>
          </cell>
          <cell r="H767">
            <v>0</v>
          </cell>
          <cell r="I767">
            <v>20939391.66</v>
          </cell>
          <cell r="J767">
            <v>7643.51</v>
          </cell>
          <cell r="K767">
            <v>20947035.170000002</v>
          </cell>
          <cell r="M767">
            <v>16643152.35</v>
          </cell>
        </row>
        <row r="768">
          <cell r="F768">
            <v>1055218.29</v>
          </cell>
          <cell r="H768">
            <v>0</v>
          </cell>
          <cell r="I768">
            <v>1055218.29</v>
          </cell>
          <cell r="J768">
            <v>0</v>
          </cell>
          <cell r="K768">
            <v>1055218.29</v>
          </cell>
          <cell r="M768">
            <v>1055218.2</v>
          </cell>
        </row>
        <row r="769">
          <cell r="F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M769">
            <v>0</v>
          </cell>
        </row>
        <row r="770">
          <cell r="F770">
            <v>6468413.5899999999</v>
          </cell>
          <cell r="H770">
            <v>0</v>
          </cell>
          <cell r="I770">
            <v>6468413.5899999999</v>
          </cell>
          <cell r="J770">
            <v>237575</v>
          </cell>
          <cell r="K770">
            <v>6705988.5899999999</v>
          </cell>
          <cell r="M770">
            <v>7296999.9299999997</v>
          </cell>
        </row>
        <row r="771">
          <cell r="F771">
            <v>11570538.25</v>
          </cell>
          <cell r="H771">
            <v>0</v>
          </cell>
          <cell r="I771">
            <v>11570538.25</v>
          </cell>
          <cell r="J771">
            <v>-519607.85</v>
          </cell>
          <cell r="K771">
            <v>11050930.4</v>
          </cell>
          <cell r="M771">
            <v>10530500.199999999</v>
          </cell>
        </row>
        <row r="772">
          <cell r="F772">
            <v>0</v>
          </cell>
          <cell r="H772">
            <v>23873808.879999999</v>
          </cell>
          <cell r="I772">
            <v>23873808.879999999</v>
          </cell>
          <cell r="J772">
            <v>0</v>
          </cell>
          <cell r="K772">
            <v>23873808.879999999</v>
          </cell>
          <cell r="M772">
            <v>21288765.949999999</v>
          </cell>
        </row>
        <row r="773">
          <cell r="F773">
            <v>70621023.079999998</v>
          </cell>
          <cell r="H773">
            <v>25142335.899999999</v>
          </cell>
          <cell r="I773">
            <v>95763358.979999989</v>
          </cell>
          <cell r="J773">
            <v>820070.55</v>
          </cell>
          <cell r="K773">
            <v>96583429.530000001</v>
          </cell>
          <cell r="M773">
            <v>94027232.470000014</v>
          </cell>
        </row>
        <row r="775">
          <cell r="F775">
            <v>1791710.96</v>
          </cell>
          <cell r="H775">
            <v>0</v>
          </cell>
          <cell r="I775">
            <v>1791710.96</v>
          </cell>
          <cell r="J775">
            <v>0</v>
          </cell>
          <cell r="K775">
            <v>1791710.96</v>
          </cell>
          <cell r="M775">
            <v>1191429.8</v>
          </cell>
        </row>
        <row r="776">
          <cell r="F776">
            <v>4827549.6399999997</v>
          </cell>
          <cell r="H776">
            <v>0</v>
          </cell>
          <cell r="I776">
            <v>4827549.6399999997</v>
          </cell>
          <cell r="J776">
            <v>0</v>
          </cell>
          <cell r="K776">
            <v>4827549.6399999997</v>
          </cell>
          <cell r="M776">
            <v>13194045.800000001</v>
          </cell>
        </row>
        <row r="777">
          <cell r="F777">
            <v>12504693.01</v>
          </cell>
          <cell r="H777">
            <v>0</v>
          </cell>
          <cell r="I777">
            <v>12504693.01</v>
          </cell>
          <cell r="J777">
            <v>0</v>
          </cell>
          <cell r="K777">
            <v>12504693.01</v>
          </cell>
          <cell r="M777">
            <v>30152354.949999999</v>
          </cell>
        </row>
        <row r="778">
          <cell r="F778">
            <v>1977130.91</v>
          </cell>
          <cell r="H778">
            <v>0</v>
          </cell>
          <cell r="I778">
            <v>1977130.91</v>
          </cell>
          <cell r="J778">
            <v>0</v>
          </cell>
          <cell r="K778">
            <v>1977130.91</v>
          </cell>
          <cell r="M778">
            <v>2419575.09</v>
          </cell>
        </row>
        <row r="779">
          <cell r="F779">
            <v>3419612</v>
          </cell>
          <cell r="H779">
            <v>-1904921</v>
          </cell>
          <cell r="I779">
            <v>1514691</v>
          </cell>
          <cell r="J779">
            <v>0</v>
          </cell>
          <cell r="K779">
            <v>1514691</v>
          </cell>
          <cell r="M779">
            <v>2034576.99</v>
          </cell>
        </row>
        <row r="780">
          <cell r="F780">
            <v>5279021.93</v>
          </cell>
          <cell r="H780">
            <v>0</v>
          </cell>
          <cell r="I780">
            <v>5279021.93</v>
          </cell>
          <cell r="J780">
            <v>0</v>
          </cell>
          <cell r="K780">
            <v>5279021.93</v>
          </cell>
          <cell r="M780">
            <v>5071179.99</v>
          </cell>
        </row>
        <row r="781">
          <cell r="F781">
            <v>3688116.28</v>
          </cell>
          <cell r="H781">
            <v>0</v>
          </cell>
          <cell r="I781">
            <v>3688116.28</v>
          </cell>
          <cell r="J781">
            <v>0</v>
          </cell>
          <cell r="K781">
            <v>3688116.28</v>
          </cell>
          <cell r="M781">
            <v>2348271.98</v>
          </cell>
        </row>
        <row r="782">
          <cell r="F782">
            <v>275000</v>
          </cell>
          <cell r="H782">
            <v>0</v>
          </cell>
          <cell r="I782">
            <v>275000</v>
          </cell>
          <cell r="J782">
            <v>0</v>
          </cell>
          <cell r="K782">
            <v>275000</v>
          </cell>
          <cell r="M782">
            <v>275000</v>
          </cell>
        </row>
        <row r="783">
          <cell r="F783">
            <v>7177533.5700000003</v>
          </cell>
          <cell r="H783">
            <v>0</v>
          </cell>
          <cell r="I783">
            <v>7177533.5700000003</v>
          </cell>
          <cell r="J783">
            <v>0</v>
          </cell>
          <cell r="K783">
            <v>7177533.5700000003</v>
          </cell>
          <cell r="M783">
            <v>7481244.9500000002</v>
          </cell>
        </row>
        <row r="784">
          <cell r="F784">
            <v>40940368.300000004</v>
          </cell>
          <cell r="H784">
            <v>-1904921</v>
          </cell>
          <cell r="I784">
            <v>39035447.299999997</v>
          </cell>
          <cell r="J784">
            <v>0</v>
          </cell>
          <cell r="K784">
            <v>39035447.299999997</v>
          </cell>
          <cell r="M784">
            <v>64167679.550000004</v>
          </cell>
        </row>
        <row r="786">
          <cell r="F786">
            <v>63984926.159999996</v>
          </cell>
          <cell r="H786">
            <v>0</v>
          </cell>
          <cell r="I786">
            <v>63984926.159999996</v>
          </cell>
          <cell r="J786">
            <v>0</v>
          </cell>
          <cell r="K786">
            <v>63984926.159999996</v>
          </cell>
          <cell r="M786">
            <v>65159129.890000001</v>
          </cell>
        </row>
        <row r="787">
          <cell r="F787">
            <v>953.8</v>
          </cell>
          <cell r="H787">
            <v>0</v>
          </cell>
          <cell r="I787">
            <v>953.8</v>
          </cell>
          <cell r="J787">
            <v>0</v>
          </cell>
          <cell r="K787">
            <v>953.8</v>
          </cell>
          <cell r="M787">
            <v>0</v>
          </cell>
        </row>
        <row r="788">
          <cell r="F788">
            <v>-1071863.79</v>
          </cell>
          <cell r="H788">
            <v>0</v>
          </cell>
          <cell r="I788">
            <v>-1071863.79</v>
          </cell>
          <cell r="J788">
            <v>0</v>
          </cell>
          <cell r="K788">
            <v>-1071863.79</v>
          </cell>
          <cell r="M788">
            <v>-1609350.85</v>
          </cell>
        </row>
        <row r="789">
          <cell r="F789">
            <v>6029.02</v>
          </cell>
          <cell r="H789">
            <v>0</v>
          </cell>
          <cell r="I789">
            <v>6029.02</v>
          </cell>
          <cell r="J789">
            <v>0</v>
          </cell>
          <cell r="K789">
            <v>6029.02</v>
          </cell>
          <cell r="M789">
            <v>-197732.16</v>
          </cell>
        </row>
        <row r="790">
          <cell r="F790">
            <v>-17017.580000000002</v>
          </cell>
          <cell r="H790">
            <v>0</v>
          </cell>
          <cell r="I790">
            <v>-17017.580000000002</v>
          </cell>
          <cell r="J790">
            <v>0</v>
          </cell>
          <cell r="K790">
            <v>-17017.580000000002</v>
          </cell>
          <cell r="M790">
            <v>-16563.240000000002</v>
          </cell>
        </row>
        <row r="791">
          <cell r="F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M791">
            <v>-2542295.27</v>
          </cell>
        </row>
        <row r="792">
          <cell r="F792">
            <v>4223032.05</v>
          </cell>
          <cell r="H792">
            <v>0</v>
          </cell>
          <cell r="I792">
            <v>4223032.05</v>
          </cell>
          <cell r="J792">
            <v>0</v>
          </cell>
          <cell r="K792">
            <v>4223032.05</v>
          </cell>
          <cell r="M792">
            <v>0</v>
          </cell>
        </row>
        <row r="793">
          <cell r="F793">
            <v>-8828149.4399999995</v>
          </cell>
          <cell r="H793">
            <v>0</v>
          </cell>
          <cell r="I793">
            <v>-8828149.4399999995</v>
          </cell>
          <cell r="J793">
            <v>0</v>
          </cell>
          <cell r="K793">
            <v>-8828149.4399999995</v>
          </cell>
          <cell r="M793">
            <v>-6201809.7999999998</v>
          </cell>
        </row>
        <row r="794">
          <cell r="F794">
            <v>-19077.349999999999</v>
          </cell>
          <cell r="H794">
            <v>0</v>
          </cell>
          <cell r="I794">
            <v>-19077.349999999999</v>
          </cell>
          <cell r="J794">
            <v>0</v>
          </cell>
          <cell r="K794">
            <v>-19077.349999999999</v>
          </cell>
          <cell r="M794">
            <v>0</v>
          </cell>
        </row>
        <row r="795">
          <cell r="F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M795">
            <v>3718.56</v>
          </cell>
        </row>
        <row r="796">
          <cell r="F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M796">
            <v>280048.03000000003</v>
          </cell>
        </row>
        <row r="797">
          <cell r="F797">
            <v>64262.25</v>
          </cell>
          <cell r="H797">
            <v>0</v>
          </cell>
          <cell r="I797">
            <v>64262.25</v>
          </cell>
          <cell r="J797">
            <v>0</v>
          </cell>
          <cell r="K797">
            <v>64262.25</v>
          </cell>
          <cell r="M797">
            <v>1030257.22</v>
          </cell>
        </row>
        <row r="798">
          <cell r="F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M798">
            <v>0</v>
          </cell>
        </row>
        <row r="799">
          <cell r="F799">
            <v>925837.31</v>
          </cell>
          <cell r="H799">
            <v>0</v>
          </cell>
          <cell r="I799">
            <v>925837.31</v>
          </cell>
          <cell r="J799">
            <v>0</v>
          </cell>
          <cell r="K799">
            <v>925837.31</v>
          </cell>
          <cell r="M799">
            <v>4093223.76</v>
          </cell>
        </row>
        <row r="800">
          <cell r="F800">
            <v>6000</v>
          </cell>
          <cell r="H800">
            <v>0</v>
          </cell>
          <cell r="I800">
            <v>6000</v>
          </cell>
          <cell r="J800">
            <v>0</v>
          </cell>
          <cell r="K800">
            <v>6000</v>
          </cell>
          <cell r="M800">
            <v>0</v>
          </cell>
        </row>
        <row r="801">
          <cell r="F801">
            <v>9041956.7899999991</v>
          </cell>
          <cell r="H801">
            <v>0</v>
          </cell>
          <cell r="I801">
            <v>9041956.7899999991</v>
          </cell>
          <cell r="J801">
            <v>0</v>
          </cell>
          <cell r="K801">
            <v>9041956.7899999991</v>
          </cell>
          <cell r="M801">
            <v>15439592.439999999</v>
          </cell>
        </row>
        <row r="802">
          <cell r="F802">
            <v>133333.32999999999</v>
          </cell>
          <cell r="H802">
            <v>0</v>
          </cell>
          <cell r="I802">
            <v>133333.32999999999</v>
          </cell>
          <cell r="J802">
            <v>0</v>
          </cell>
          <cell r="K802">
            <v>133333.32999999999</v>
          </cell>
          <cell r="M802">
            <v>0</v>
          </cell>
        </row>
        <row r="803">
          <cell r="F803">
            <v>3024031.01</v>
          </cell>
          <cell r="H803">
            <v>0</v>
          </cell>
          <cell r="I803">
            <v>3024031.01</v>
          </cell>
          <cell r="J803">
            <v>0</v>
          </cell>
          <cell r="K803">
            <v>3024031.01</v>
          </cell>
          <cell r="M803">
            <v>0</v>
          </cell>
        </row>
        <row r="804">
          <cell r="F804">
            <v>3786911.26</v>
          </cell>
          <cell r="H804">
            <v>0</v>
          </cell>
          <cell r="I804">
            <v>3786911.26</v>
          </cell>
          <cell r="J804">
            <v>0</v>
          </cell>
          <cell r="K804">
            <v>3786911.26</v>
          </cell>
          <cell r="M804">
            <v>6854937.6699999999</v>
          </cell>
        </row>
        <row r="805">
          <cell r="F805">
            <v>13764041.199999999</v>
          </cell>
          <cell r="H805">
            <v>0</v>
          </cell>
          <cell r="I805">
            <v>13764041.199999999</v>
          </cell>
          <cell r="J805">
            <v>0</v>
          </cell>
          <cell r="K805">
            <v>13764041.199999999</v>
          </cell>
          <cell r="M805">
            <v>14779857.83</v>
          </cell>
        </row>
        <row r="806">
          <cell r="F806">
            <v>1482668.56</v>
          </cell>
          <cell r="H806">
            <v>0</v>
          </cell>
          <cell r="I806">
            <v>1482668.56</v>
          </cell>
          <cell r="J806">
            <v>0</v>
          </cell>
          <cell r="K806">
            <v>1482668.56</v>
          </cell>
          <cell r="M806">
            <v>1569853.23</v>
          </cell>
        </row>
        <row r="807">
          <cell r="F807">
            <v>14254605.720000001</v>
          </cell>
          <cell r="H807">
            <v>0</v>
          </cell>
          <cell r="I807">
            <v>14254605.720000001</v>
          </cell>
          <cell r="J807">
            <v>0</v>
          </cell>
          <cell r="K807">
            <v>14254605.720000001</v>
          </cell>
          <cell r="M807">
            <v>16498474.890000001</v>
          </cell>
        </row>
        <row r="808">
          <cell r="F808">
            <v>69023.8</v>
          </cell>
          <cell r="H808">
            <v>0</v>
          </cell>
          <cell r="I808">
            <v>69023.8</v>
          </cell>
          <cell r="J808">
            <v>0</v>
          </cell>
          <cell r="K808">
            <v>69023.8</v>
          </cell>
          <cell r="M808">
            <v>351416.8</v>
          </cell>
        </row>
        <row r="809">
          <cell r="F809">
            <v>6270518.9000000004</v>
          </cell>
          <cell r="H809">
            <v>0</v>
          </cell>
          <cell r="I809">
            <v>6270518.9000000004</v>
          </cell>
          <cell r="J809">
            <v>0</v>
          </cell>
          <cell r="K809">
            <v>6270518.9000000004</v>
          </cell>
          <cell r="M809">
            <v>0</v>
          </cell>
        </row>
        <row r="810">
          <cell r="F810">
            <v>874528.98</v>
          </cell>
          <cell r="H810">
            <v>0</v>
          </cell>
          <cell r="I810">
            <v>874528.98</v>
          </cell>
          <cell r="J810">
            <v>-0.28999999999999998</v>
          </cell>
          <cell r="K810">
            <v>874528.69</v>
          </cell>
          <cell r="M810">
            <v>2810636.7</v>
          </cell>
        </row>
        <row r="811">
          <cell r="F811">
            <v>1405737.88</v>
          </cell>
          <cell r="H811">
            <v>0</v>
          </cell>
          <cell r="I811">
            <v>1405737.88</v>
          </cell>
          <cell r="J811">
            <v>0</v>
          </cell>
          <cell r="K811">
            <v>1405737.88</v>
          </cell>
          <cell r="M811">
            <v>9371750.3100000005</v>
          </cell>
        </row>
        <row r="812">
          <cell r="F812">
            <v>2756666.48</v>
          </cell>
          <cell r="H812">
            <v>0</v>
          </cell>
          <cell r="I812">
            <v>2756666.48</v>
          </cell>
          <cell r="J812">
            <v>0</v>
          </cell>
          <cell r="K812">
            <v>2756666.48</v>
          </cell>
          <cell r="M812">
            <v>0</v>
          </cell>
        </row>
        <row r="813">
          <cell r="F813">
            <v>500</v>
          </cell>
          <cell r="H813">
            <v>0</v>
          </cell>
          <cell r="I813">
            <v>500</v>
          </cell>
          <cell r="J813">
            <v>0</v>
          </cell>
          <cell r="K813">
            <v>500</v>
          </cell>
          <cell r="M813">
            <v>0</v>
          </cell>
        </row>
        <row r="814">
          <cell r="F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M814">
            <v>311424.36</v>
          </cell>
        </row>
        <row r="815">
          <cell r="F815">
            <v>-321679.2</v>
          </cell>
          <cell r="H815">
            <v>0</v>
          </cell>
          <cell r="I815">
            <v>-321679.2</v>
          </cell>
          <cell r="J815">
            <v>0</v>
          </cell>
          <cell r="K815">
            <v>-321679.2</v>
          </cell>
          <cell r="M815">
            <v>-8233696.6699999999</v>
          </cell>
        </row>
        <row r="816">
          <cell r="F816">
            <v>-562324.93999999994</v>
          </cell>
          <cell r="H816">
            <v>-52755.47</v>
          </cell>
          <cell r="I816">
            <v>-615080.41</v>
          </cell>
          <cell r="J816">
            <v>-577656.05000000005</v>
          </cell>
          <cell r="K816">
            <v>-1192736.46</v>
          </cell>
          <cell r="M816">
            <v>-1701093.28</v>
          </cell>
        </row>
        <row r="817">
          <cell r="F817">
            <v>141811.37</v>
          </cell>
          <cell r="H817">
            <v>0</v>
          </cell>
          <cell r="I817">
            <v>141811.37</v>
          </cell>
          <cell r="J817">
            <v>0</v>
          </cell>
          <cell r="K817">
            <v>141811.37</v>
          </cell>
          <cell r="M817">
            <v>0</v>
          </cell>
        </row>
        <row r="818">
          <cell r="F818">
            <v>12990873.15</v>
          </cell>
          <cell r="H818">
            <v>0</v>
          </cell>
          <cell r="I818">
            <v>12990873.15</v>
          </cell>
          <cell r="J818">
            <v>0</v>
          </cell>
          <cell r="K818">
            <v>12990873.15</v>
          </cell>
          <cell r="M818">
            <v>8128732.9299999997</v>
          </cell>
        </row>
        <row r="819">
          <cell r="F819">
            <v>4782823.45</v>
          </cell>
          <cell r="H819">
            <v>0</v>
          </cell>
          <cell r="I819">
            <v>4782823.45</v>
          </cell>
          <cell r="J819">
            <v>0</v>
          </cell>
          <cell r="K819">
            <v>4782823.45</v>
          </cell>
          <cell r="M819">
            <v>2395799.83</v>
          </cell>
        </row>
        <row r="820">
          <cell r="F820">
            <v>521517.36</v>
          </cell>
          <cell r="H820">
            <v>0</v>
          </cell>
          <cell r="I820">
            <v>521517.36</v>
          </cell>
          <cell r="J820">
            <v>-233496.92</v>
          </cell>
          <cell r="K820">
            <v>288020.44</v>
          </cell>
          <cell r="M820">
            <v>-6416855.1799999997</v>
          </cell>
        </row>
        <row r="821">
          <cell r="F821">
            <v>-63985880.049999997</v>
          </cell>
          <cell r="H821">
            <v>0</v>
          </cell>
          <cell r="I821">
            <v>-63985880.049999997</v>
          </cell>
          <cell r="J821">
            <v>0</v>
          </cell>
          <cell r="K821">
            <v>-63985880.049999997</v>
          </cell>
          <cell r="M821">
            <v>-65159129.890000001</v>
          </cell>
        </row>
        <row r="822">
          <cell r="F822">
            <v>69706597.480000034</v>
          </cell>
          <cell r="H822">
            <v>-52755.47</v>
          </cell>
          <cell r="I822">
            <v>69653842.010000035</v>
          </cell>
          <cell r="J822">
            <v>-811153.26</v>
          </cell>
          <cell r="K822">
            <v>68842688.75000003</v>
          </cell>
          <cell r="M822">
            <v>57000328.109999999</v>
          </cell>
        </row>
        <row r="824">
          <cell r="F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M824">
            <v>0</v>
          </cell>
        </row>
        <row r="826">
          <cell r="F826">
            <v>10329</v>
          </cell>
          <cell r="H826">
            <v>0</v>
          </cell>
          <cell r="I826">
            <v>10329</v>
          </cell>
          <cell r="J826">
            <v>0</v>
          </cell>
          <cell r="K826">
            <v>10329</v>
          </cell>
          <cell r="M826">
            <v>0</v>
          </cell>
        </row>
        <row r="827">
          <cell r="F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M827">
            <v>3338.41</v>
          </cell>
        </row>
        <row r="828">
          <cell r="F828">
            <v>7708266</v>
          </cell>
          <cell r="H828">
            <v>0</v>
          </cell>
          <cell r="I828">
            <v>7708266</v>
          </cell>
          <cell r="J828">
            <v>0</v>
          </cell>
          <cell r="K828">
            <v>7708266</v>
          </cell>
          <cell r="M828">
            <v>7552187.1900000004</v>
          </cell>
        </row>
        <row r="829">
          <cell r="F829">
            <v>7002007.1900000004</v>
          </cell>
          <cell r="H829">
            <v>0</v>
          </cell>
          <cell r="I829">
            <v>7002007.1900000004</v>
          </cell>
          <cell r="J829">
            <v>0</v>
          </cell>
          <cell r="K829">
            <v>7002007.1900000004</v>
          </cell>
          <cell r="M829">
            <v>6325759.6799999997</v>
          </cell>
        </row>
        <row r="830">
          <cell r="F830">
            <v>533777632.55000001</v>
          </cell>
          <cell r="H830">
            <v>0</v>
          </cell>
          <cell r="I830">
            <v>533777632.55000001</v>
          </cell>
          <cell r="J830">
            <v>1245704947.3299999</v>
          </cell>
          <cell r="K830">
            <v>1779482579.8800001</v>
          </cell>
          <cell r="M830">
            <v>1343790068.24</v>
          </cell>
        </row>
        <row r="831">
          <cell r="F831">
            <v>-34111070.289999999</v>
          </cell>
          <cell r="H831">
            <v>0</v>
          </cell>
          <cell r="I831">
            <v>-34111070.289999999</v>
          </cell>
          <cell r="J831">
            <v>0</v>
          </cell>
          <cell r="K831">
            <v>-34111070.289999999</v>
          </cell>
          <cell r="M831">
            <v>-3562381.17</v>
          </cell>
        </row>
        <row r="832">
          <cell r="F832">
            <v>50000</v>
          </cell>
          <cell r="H832">
            <v>0</v>
          </cell>
          <cell r="I832">
            <v>50000</v>
          </cell>
          <cell r="J832">
            <v>0</v>
          </cell>
          <cell r="K832">
            <v>50000</v>
          </cell>
          <cell r="M832">
            <v>450000</v>
          </cell>
        </row>
        <row r="833">
          <cell r="F833">
            <v>3629191.44</v>
          </cell>
          <cell r="H833">
            <v>0</v>
          </cell>
          <cell r="I833">
            <v>3629191.44</v>
          </cell>
          <cell r="J833">
            <v>0</v>
          </cell>
          <cell r="K833">
            <v>3629191.44</v>
          </cell>
          <cell r="M833">
            <v>5161105.76</v>
          </cell>
        </row>
        <row r="834">
          <cell r="F834">
            <v>23680405.440000001</v>
          </cell>
          <cell r="H834">
            <v>0</v>
          </cell>
          <cell r="I834">
            <v>23680405.440000001</v>
          </cell>
          <cell r="J834">
            <v>0</v>
          </cell>
          <cell r="K834">
            <v>23680405.440000001</v>
          </cell>
          <cell r="M834">
            <v>12774388.16</v>
          </cell>
        </row>
        <row r="835">
          <cell r="F835">
            <v>3023885.15</v>
          </cell>
          <cell r="H835">
            <v>0</v>
          </cell>
          <cell r="I835">
            <v>3023885.15</v>
          </cell>
          <cell r="J835">
            <v>0</v>
          </cell>
          <cell r="K835">
            <v>3023885.15</v>
          </cell>
          <cell r="M835">
            <v>2945468.7</v>
          </cell>
        </row>
        <row r="836">
          <cell r="F836">
            <v>-206285.95</v>
          </cell>
          <cell r="H836">
            <v>0</v>
          </cell>
          <cell r="I836">
            <v>-206285.95</v>
          </cell>
          <cell r="J836">
            <v>0</v>
          </cell>
          <cell r="K836">
            <v>-206285.95</v>
          </cell>
          <cell r="M836">
            <v>-756668.67</v>
          </cell>
        </row>
        <row r="837">
          <cell r="F837">
            <v>1823076.76</v>
          </cell>
          <cell r="H837">
            <v>0</v>
          </cell>
          <cell r="I837">
            <v>1823076.76</v>
          </cell>
          <cell r="J837">
            <v>0</v>
          </cell>
          <cell r="K837">
            <v>1823076.76</v>
          </cell>
          <cell r="M837">
            <v>1081586.8400000001</v>
          </cell>
        </row>
        <row r="838">
          <cell r="F838">
            <v>7557648.0099999998</v>
          </cell>
          <cell r="H838">
            <v>0</v>
          </cell>
          <cell r="I838">
            <v>7557648.0099999998</v>
          </cell>
          <cell r="J838">
            <v>0</v>
          </cell>
          <cell r="K838">
            <v>7557648.0099999998</v>
          </cell>
          <cell r="M838">
            <v>3008037.62</v>
          </cell>
        </row>
        <row r="839">
          <cell r="F839">
            <v>725000</v>
          </cell>
          <cell r="H839">
            <v>0</v>
          </cell>
          <cell r="I839">
            <v>725000</v>
          </cell>
          <cell r="J839">
            <v>0</v>
          </cell>
          <cell r="K839">
            <v>725000</v>
          </cell>
          <cell r="M839">
            <v>107000</v>
          </cell>
        </row>
        <row r="840">
          <cell r="F840">
            <v>4000092.08</v>
          </cell>
          <cell r="H840">
            <v>0</v>
          </cell>
          <cell r="I840">
            <v>4000092.08</v>
          </cell>
          <cell r="J840">
            <v>0</v>
          </cell>
          <cell r="K840">
            <v>4000092.08</v>
          </cell>
          <cell r="M840">
            <v>1000000</v>
          </cell>
        </row>
        <row r="841">
          <cell r="F841">
            <v>-248464.8</v>
          </cell>
          <cell r="H841">
            <v>0</v>
          </cell>
          <cell r="I841">
            <v>-248464.8</v>
          </cell>
          <cell r="J841">
            <v>0</v>
          </cell>
          <cell r="K841">
            <v>-248464.8</v>
          </cell>
          <cell r="M841">
            <v>-2553922.38</v>
          </cell>
        </row>
        <row r="842">
          <cell r="F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M842">
            <v>2500000</v>
          </cell>
        </row>
        <row r="843">
          <cell r="F843">
            <v>8063845.54</v>
          </cell>
          <cell r="H843">
            <v>0</v>
          </cell>
          <cell r="I843">
            <v>8063845.54</v>
          </cell>
          <cell r="J843">
            <v>0</v>
          </cell>
          <cell r="K843">
            <v>8063845.54</v>
          </cell>
          <cell r="M843">
            <v>6170449.9900000002</v>
          </cell>
        </row>
        <row r="844">
          <cell r="F844">
            <v>5358.97</v>
          </cell>
          <cell r="H844">
            <v>0</v>
          </cell>
          <cell r="I844">
            <v>5358.97</v>
          </cell>
          <cell r="J844">
            <v>0</v>
          </cell>
          <cell r="K844">
            <v>5358.97</v>
          </cell>
          <cell r="M844">
            <v>145103.12</v>
          </cell>
        </row>
        <row r="845">
          <cell r="F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M845">
            <v>9685</v>
          </cell>
        </row>
        <row r="846">
          <cell r="F846">
            <v>1774055.89</v>
          </cell>
          <cell r="H846">
            <v>0</v>
          </cell>
          <cell r="I846">
            <v>1774055.89</v>
          </cell>
          <cell r="J846">
            <v>0</v>
          </cell>
          <cell r="K846">
            <v>1774055.89</v>
          </cell>
          <cell r="M846">
            <v>1124046.17</v>
          </cell>
        </row>
        <row r="847">
          <cell r="F847">
            <v>568264972.98000002</v>
          </cell>
          <cell r="H847">
            <v>0</v>
          </cell>
          <cell r="I847">
            <v>568264972.98000002</v>
          </cell>
          <cell r="J847">
            <v>1245704947.3299999</v>
          </cell>
          <cell r="K847">
            <v>1813969920.3100004</v>
          </cell>
          <cell r="M847">
            <v>1387275252.6599996</v>
          </cell>
        </row>
        <row r="849">
          <cell r="F849">
            <v>430837284.27999997</v>
          </cell>
          <cell r="H849">
            <v>0</v>
          </cell>
          <cell r="I849">
            <v>430837284.27999997</v>
          </cell>
          <cell r="J849">
            <v>0</v>
          </cell>
          <cell r="K849">
            <v>430837284.27999997</v>
          </cell>
          <cell r="M849">
            <v>431669718.66000003</v>
          </cell>
        </row>
        <row r="850">
          <cell r="F850">
            <v>1074816.4099999999</v>
          </cell>
          <cell r="H850">
            <v>0</v>
          </cell>
          <cell r="I850">
            <v>1074816.4099999999</v>
          </cell>
          <cell r="J850">
            <v>0</v>
          </cell>
          <cell r="K850">
            <v>1074816.4099999999</v>
          </cell>
          <cell r="M850">
            <v>856914.09</v>
          </cell>
        </row>
        <row r="851">
          <cell r="F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M851">
            <v>4435.6000000000004</v>
          </cell>
        </row>
        <row r="852">
          <cell r="F852">
            <v>129923</v>
          </cell>
          <cell r="H852">
            <v>0</v>
          </cell>
          <cell r="I852">
            <v>129923</v>
          </cell>
          <cell r="J852">
            <v>0</v>
          </cell>
          <cell r="K852">
            <v>129923</v>
          </cell>
          <cell r="M852">
            <v>-1590139.13</v>
          </cell>
        </row>
        <row r="853">
          <cell r="F853">
            <v>10664.57</v>
          </cell>
          <cell r="H853">
            <v>0</v>
          </cell>
          <cell r="I853">
            <v>10664.57</v>
          </cell>
          <cell r="J853">
            <v>0</v>
          </cell>
          <cell r="K853">
            <v>10664.57</v>
          </cell>
          <cell r="M853">
            <v>0</v>
          </cell>
        </row>
        <row r="854">
          <cell r="F854">
            <v>291826238.75</v>
          </cell>
          <cell r="H854">
            <v>0</v>
          </cell>
          <cell r="I854">
            <v>291826238.75</v>
          </cell>
          <cell r="J854">
            <v>-2366.9699999999998</v>
          </cell>
          <cell r="K854">
            <v>291823871.77999997</v>
          </cell>
          <cell r="M854">
            <v>307222561.24000001</v>
          </cell>
        </row>
        <row r="855">
          <cell r="F855">
            <v>2401560.7599999998</v>
          </cell>
          <cell r="H855">
            <v>0</v>
          </cell>
          <cell r="I855">
            <v>2401560.7599999998</v>
          </cell>
          <cell r="J855">
            <v>459</v>
          </cell>
          <cell r="K855">
            <v>2402019.7599999998</v>
          </cell>
          <cell r="M855">
            <v>734440.99</v>
          </cell>
        </row>
        <row r="856">
          <cell r="F856">
            <v>342140.03</v>
          </cell>
          <cell r="H856">
            <v>0</v>
          </cell>
          <cell r="I856">
            <v>342140.03</v>
          </cell>
          <cell r="J856">
            <v>0</v>
          </cell>
          <cell r="K856">
            <v>342140.03</v>
          </cell>
          <cell r="M856">
            <v>441926.57</v>
          </cell>
        </row>
        <row r="857">
          <cell r="F857">
            <v>-389685.09</v>
          </cell>
          <cell r="H857">
            <v>0</v>
          </cell>
          <cell r="I857">
            <v>-389685.09</v>
          </cell>
          <cell r="J857">
            <v>0</v>
          </cell>
          <cell r="K857">
            <v>-389685.09</v>
          </cell>
          <cell r="M857">
            <v>-2290762.23</v>
          </cell>
        </row>
        <row r="858">
          <cell r="F858">
            <v>156031566.11000001</v>
          </cell>
          <cell r="H858">
            <v>0</v>
          </cell>
          <cell r="I858">
            <v>156031566.11000001</v>
          </cell>
          <cell r="J858">
            <v>0</v>
          </cell>
          <cell r="K858">
            <v>156031566.11000001</v>
          </cell>
          <cell r="M858">
            <v>118809891.48999999</v>
          </cell>
        </row>
        <row r="859">
          <cell r="F859">
            <v>408904.18</v>
          </cell>
          <cell r="H859">
            <v>0</v>
          </cell>
          <cell r="I859">
            <v>408904.18</v>
          </cell>
          <cell r="J859">
            <v>0</v>
          </cell>
          <cell r="K859">
            <v>408904.18</v>
          </cell>
          <cell r="M859">
            <v>155644.19</v>
          </cell>
        </row>
        <row r="860">
          <cell r="F860">
            <v>3255795.66</v>
          </cell>
          <cell r="H860">
            <v>0</v>
          </cell>
          <cell r="I860">
            <v>3255795.66</v>
          </cell>
          <cell r="J860">
            <v>0</v>
          </cell>
          <cell r="K860">
            <v>3255795.66</v>
          </cell>
          <cell r="M860">
            <v>3361246.6</v>
          </cell>
        </row>
        <row r="861">
          <cell r="F861">
            <v>31526.13</v>
          </cell>
          <cell r="H861">
            <v>0</v>
          </cell>
          <cell r="I861">
            <v>31526.13</v>
          </cell>
          <cell r="J861">
            <v>0</v>
          </cell>
          <cell r="K861">
            <v>31526.13</v>
          </cell>
          <cell r="M861">
            <v>171509.13</v>
          </cell>
        </row>
        <row r="862">
          <cell r="F862">
            <v>304324.90999999997</v>
          </cell>
          <cell r="H862">
            <v>0</v>
          </cell>
          <cell r="I862">
            <v>304324.90999999997</v>
          </cell>
          <cell r="J862">
            <v>0</v>
          </cell>
          <cell r="K862">
            <v>304324.90999999997</v>
          </cell>
          <cell r="M862">
            <v>129833.18</v>
          </cell>
        </row>
        <row r="863">
          <cell r="F863">
            <v>83039564.629999995</v>
          </cell>
          <cell r="H863">
            <v>0</v>
          </cell>
          <cell r="I863">
            <v>83039564.629999995</v>
          </cell>
          <cell r="J863">
            <v>0</v>
          </cell>
          <cell r="K863">
            <v>83039564.629999995</v>
          </cell>
          <cell r="M863">
            <v>79208236.890000001</v>
          </cell>
        </row>
        <row r="864">
          <cell r="F864">
            <v>29473165.489999998</v>
          </cell>
          <cell r="H864">
            <v>0</v>
          </cell>
          <cell r="I864">
            <v>29473165.489999998</v>
          </cell>
          <cell r="J864">
            <v>0</v>
          </cell>
          <cell r="K864">
            <v>29473165.489999998</v>
          </cell>
          <cell r="M864">
            <v>26340325.440000001</v>
          </cell>
        </row>
        <row r="865">
          <cell r="F865">
            <v>11378778.529999999</v>
          </cell>
          <cell r="H865">
            <v>0</v>
          </cell>
          <cell r="I865">
            <v>11378778.529999999</v>
          </cell>
          <cell r="J865">
            <v>0</v>
          </cell>
          <cell r="K865">
            <v>11378778.529999999</v>
          </cell>
          <cell r="M865">
            <v>9623968.7400000002</v>
          </cell>
        </row>
        <row r="866">
          <cell r="F866">
            <v>4638380.9800000004</v>
          </cell>
          <cell r="H866">
            <v>0</v>
          </cell>
          <cell r="I866">
            <v>4638380.9800000004</v>
          </cell>
          <cell r="J866">
            <v>0</v>
          </cell>
          <cell r="K866">
            <v>4638380.9800000004</v>
          </cell>
          <cell r="M866">
            <v>3344123.82</v>
          </cell>
        </row>
        <row r="867">
          <cell r="F867">
            <v>18868946.690000001</v>
          </cell>
          <cell r="H867">
            <v>0</v>
          </cell>
          <cell r="I867">
            <v>18868946.690000001</v>
          </cell>
          <cell r="J867">
            <v>0</v>
          </cell>
          <cell r="K867">
            <v>18868946.690000001</v>
          </cell>
          <cell r="M867">
            <v>25828620.23</v>
          </cell>
        </row>
        <row r="868">
          <cell r="F868">
            <v>6480731.0499999998</v>
          </cell>
          <cell r="H868">
            <v>0</v>
          </cell>
          <cell r="I868">
            <v>6480731.0499999998</v>
          </cell>
          <cell r="J868">
            <v>0</v>
          </cell>
          <cell r="K868">
            <v>6480731.0499999998</v>
          </cell>
          <cell r="M868">
            <v>4916338.38</v>
          </cell>
        </row>
        <row r="869">
          <cell r="F869">
            <v>1363525.35</v>
          </cell>
          <cell r="H869">
            <v>0</v>
          </cell>
          <cell r="I869">
            <v>1363525.35</v>
          </cell>
          <cell r="J869">
            <v>0</v>
          </cell>
          <cell r="K869">
            <v>1363525.35</v>
          </cell>
          <cell r="M869">
            <v>1621762.03</v>
          </cell>
        </row>
        <row r="870">
          <cell r="F870">
            <v>1041508152.4199998</v>
          </cell>
          <cell r="H870">
            <v>0</v>
          </cell>
          <cell r="I870">
            <v>1041508152.4199998</v>
          </cell>
          <cell r="J870">
            <v>-1907.97</v>
          </cell>
          <cell r="K870">
            <v>1041506244.4499998</v>
          </cell>
          <cell r="M870">
            <v>1010560595.9100002</v>
          </cell>
        </row>
        <row r="872">
          <cell r="F872">
            <v>421229624</v>
          </cell>
          <cell r="H872">
            <v>0</v>
          </cell>
          <cell r="I872">
            <v>421229624</v>
          </cell>
          <cell r="J872">
            <v>0</v>
          </cell>
          <cell r="K872">
            <v>421229624</v>
          </cell>
          <cell r="M872">
            <v>52798050.329999998</v>
          </cell>
        </row>
        <row r="873">
          <cell r="F873">
            <v>310785.71000000002</v>
          </cell>
          <cell r="H873">
            <v>0</v>
          </cell>
          <cell r="I873">
            <v>310785.71000000002</v>
          </cell>
          <cell r="J873">
            <v>0</v>
          </cell>
          <cell r="K873">
            <v>310785.71000000002</v>
          </cell>
          <cell r="M873">
            <v>0</v>
          </cell>
        </row>
        <row r="874">
          <cell r="F874">
            <v>574220762.75</v>
          </cell>
          <cell r="H874">
            <v>0</v>
          </cell>
          <cell r="I874">
            <v>574220762.75</v>
          </cell>
          <cell r="J874">
            <v>0</v>
          </cell>
          <cell r="K874">
            <v>574220762.75</v>
          </cell>
          <cell r="M874">
            <v>413724809.14999998</v>
          </cell>
        </row>
        <row r="875">
          <cell r="F875">
            <v>14379684.539999999</v>
          </cell>
          <cell r="H875">
            <v>0</v>
          </cell>
          <cell r="I875">
            <v>14379684.539999999</v>
          </cell>
          <cell r="J875">
            <v>0</v>
          </cell>
          <cell r="K875">
            <v>14379684.539999999</v>
          </cell>
          <cell r="M875">
            <v>14924179.560000001</v>
          </cell>
        </row>
        <row r="876">
          <cell r="F876">
            <v>325755325.20999998</v>
          </cell>
          <cell r="H876">
            <v>0</v>
          </cell>
          <cell r="I876">
            <v>325755325.20999998</v>
          </cell>
          <cell r="J876">
            <v>0</v>
          </cell>
          <cell r="K876">
            <v>325755325.20999998</v>
          </cell>
          <cell r="M876">
            <v>426349822.99000001</v>
          </cell>
        </row>
        <row r="877">
          <cell r="F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M877">
            <v>0</v>
          </cell>
        </row>
        <row r="878">
          <cell r="F878">
            <v>1335896182.21</v>
          </cell>
          <cell r="H878">
            <v>0</v>
          </cell>
          <cell r="I878">
            <v>1335896182.21</v>
          </cell>
          <cell r="J878">
            <v>0</v>
          </cell>
          <cell r="K878">
            <v>1335896182.21</v>
          </cell>
          <cell r="M878">
            <v>907796862.02999997</v>
          </cell>
        </row>
        <row r="880">
          <cell r="F880">
            <v>50923289.619999997</v>
          </cell>
          <cell r="H880">
            <v>0</v>
          </cell>
          <cell r="I880">
            <v>50923289.619999997</v>
          </cell>
          <cell r="J880">
            <v>-32457868.329999998</v>
          </cell>
          <cell r="K880">
            <v>18465421.289999999</v>
          </cell>
          <cell r="M880">
            <v>71085072.980000004</v>
          </cell>
        </row>
        <row r="881">
          <cell r="F881">
            <v>4731294.55</v>
          </cell>
          <cell r="H881">
            <v>0</v>
          </cell>
          <cell r="I881">
            <v>4731294.55</v>
          </cell>
          <cell r="J881">
            <v>0</v>
          </cell>
          <cell r="K881">
            <v>4731294.55</v>
          </cell>
          <cell r="M881">
            <v>3863734.03</v>
          </cell>
        </row>
        <row r="882">
          <cell r="F882">
            <v>30876448.390000001</v>
          </cell>
          <cell r="H882">
            <v>0</v>
          </cell>
          <cell r="I882">
            <v>30876448.390000001</v>
          </cell>
          <cell r="J882">
            <v>0</v>
          </cell>
          <cell r="K882">
            <v>30876448.390000001</v>
          </cell>
          <cell r="M882">
            <v>26547054</v>
          </cell>
        </row>
        <row r="883">
          <cell r="F883">
            <v>308173240.25999999</v>
          </cell>
          <cell r="H883">
            <v>0</v>
          </cell>
          <cell r="I883">
            <v>308173240.25999999</v>
          </cell>
          <cell r="J883">
            <v>1431.62</v>
          </cell>
          <cell r="K883">
            <v>308174671.88</v>
          </cell>
          <cell r="M883">
            <v>309186203.89999998</v>
          </cell>
        </row>
        <row r="884">
          <cell r="F884">
            <v>394704272.81999999</v>
          </cell>
          <cell r="H884">
            <v>0</v>
          </cell>
          <cell r="I884">
            <v>394704272.81999999</v>
          </cell>
          <cell r="J884">
            <v>-32456436.709999997</v>
          </cell>
          <cell r="K884">
            <v>362247836.11000001</v>
          </cell>
          <cell r="M884">
            <v>410682064.90999997</v>
          </cell>
        </row>
        <row r="886">
          <cell r="F886">
            <v>457831.39</v>
          </cell>
          <cell r="H886">
            <v>0</v>
          </cell>
          <cell r="I886">
            <v>457831.39</v>
          </cell>
          <cell r="J886">
            <v>0</v>
          </cell>
          <cell r="K886">
            <v>457831.39</v>
          </cell>
          <cell r="M886">
            <v>256362.75</v>
          </cell>
        </row>
        <row r="887">
          <cell r="F887">
            <v>576840963.15999997</v>
          </cell>
          <cell r="H887">
            <v>0</v>
          </cell>
          <cell r="I887">
            <v>576840963.15999997</v>
          </cell>
          <cell r="J887">
            <v>14748410.98</v>
          </cell>
          <cell r="K887">
            <v>591589374.13999999</v>
          </cell>
          <cell r="M887">
            <v>497930568.45999998</v>
          </cell>
        </row>
        <row r="888">
          <cell r="F888">
            <v>577298794.54999995</v>
          </cell>
          <cell r="H888">
            <v>0</v>
          </cell>
          <cell r="I888">
            <v>577298794.54999995</v>
          </cell>
          <cell r="J888">
            <v>14748410.98</v>
          </cell>
          <cell r="K888">
            <v>592047205.52999997</v>
          </cell>
          <cell r="M888">
            <v>498186931.20999998</v>
          </cell>
        </row>
        <row r="890">
          <cell r="F890">
            <v>0</v>
          </cell>
          <cell r="H890">
            <v>54756455.229999997</v>
          </cell>
          <cell r="I890">
            <v>54756455.229999997</v>
          </cell>
          <cell r="J890">
            <v>0</v>
          </cell>
          <cell r="K890">
            <v>54756455.229999997</v>
          </cell>
          <cell r="M890">
            <v>-19322232</v>
          </cell>
        </row>
        <row r="891">
          <cell r="F891">
            <v>0</v>
          </cell>
          <cell r="H891">
            <v>54756455.229999997</v>
          </cell>
          <cell r="I891">
            <v>54756455.229999997</v>
          </cell>
          <cell r="J891">
            <v>0</v>
          </cell>
          <cell r="K891">
            <v>54756455.229999997</v>
          </cell>
          <cell r="M891">
            <v>-19322232</v>
          </cell>
        </row>
        <row r="893">
          <cell r="F893">
            <v>67377526.219999999</v>
          </cell>
          <cell r="H893">
            <v>0</v>
          </cell>
          <cell r="I893">
            <v>67377526.219999999</v>
          </cell>
          <cell r="J893">
            <v>0</v>
          </cell>
          <cell r="K893">
            <v>67377526.219999999</v>
          </cell>
          <cell r="M893">
            <v>0</v>
          </cell>
        </row>
        <row r="894">
          <cell r="F894">
            <v>19191.53</v>
          </cell>
          <cell r="H894">
            <v>0</v>
          </cell>
          <cell r="I894">
            <v>19191.53</v>
          </cell>
          <cell r="J894">
            <v>0</v>
          </cell>
          <cell r="K894">
            <v>19191.53</v>
          </cell>
          <cell r="M894">
            <v>0</v>
          </cell>
        </row>
        <row r="895">
          <cell r="F895">
            <v>-1259863.8799999999</v>
          </cell>
          <cell r="H895">
            <v>0</v>
          </cell>
          <cell r="I895">
            <v>-1259863.8799999999</v>
          </cell>
          <cell r="J895">
            <v>0</v>
          </cell>
          <cell r="K895">
            <v>-1259863.8799999999</v>
          </cell>
          <cell r="M895">
            <v>0</v>
          </cell>
        </row>
        <row r="896">
          <cell r="F896">
            <v>14735623.08</v>
          </cell>
          <cell r="H896">
            <v>0</v>
          </cell>
          <cell r="I896">
            <v>14735623.08</v>
          </cell>
          <cell r="J896">
            <v>0</v>
          </cell>
          <cell r="K896">
            <v>14735623.08</v>
          </cell>
          <cell r="M896">
            <v>0</v>
          </cell>
        </row>
        <row r="897">
          <cell r="F897">
            <v>553776.92000000004</v>
          </cell>
          <cell r="H897">
            <v>0</v>
          </cell>
          <cell r="I897">
            <v>553776.92000000004</v>
          </cell>
          <cell r="J897">
            <v>0</v>
          </cell>
          <cell r="K897">
            <v>553776.92000000004</v>
          </cell>
          <cell r="M897">
            <v>0</v>
          </cell>
        </row>
        <row r="898">
          <cell r="F898">
            <v>-149975.54999999999</v>
          </cell>
          <cell r="H898">
            <v>0</v>
          </cell>
          <cell r="I898">
            <v>-149975.54999999999</v>
          </cell>
          <cell r="J898">
            <v>0</v>
          </cell>
          <cell r="K898">
            <v>-149975.54999999999</v>
          </cell>
          <cell r="M898">
            <v>0</v>
          </cell>
        </row>
        <row r="899">
          <cell r="F899">
            <v>-1840489.77</v>
          </cell>
          <cell r="H899">
            <v>0</v>
          </cell>
          <cell r="I899">
            <v>-1840489.77</v>
          </cell>
          <cell r="J899">
            <v>0</v>
          </cell>
          <cell r="K899">
            <v>-1840489.77</v>
          </cell>
          <cell r="M899">
            <v>0</v>
          </cell>
        </row>
        <row r="900">
          <cell r="F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M900">
            <v>0</v>
          </cell>
        </row>
        <row r="901">
          <cell r="F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M901">
            <v>0</v>
          </cell>
        </row>
        <row r="902">
          <cell r="F902">
            <v>18295036.100000001</v>
          </cell>
          <cell r="H902">
            <v>0</v>
          </cell>
          <cell r="I902">
            <v>18295036.100000001</v>
          </cell>
          <cell r="J902">
            <v>0</v>
          </cell>
          <cell r="K902">
            <v>18295036.100000001</v>
          </cell>
          <cell r="M902">
            <v>0</v>
          </cell>
        </row>
        <row r="903">
          <cell r="F903">
            <v>11551487.289999999</v>
          </cell>
          <cell r="H903">
            <v>0</v>
          </cell>
          <cell r="I903">
            <v>11551487.289999999</v>
          </cell>
          <cell r="J903">
            <v>0</v>
          </cell>
          <cell r="K903">
            <v>11551487.289999999</v>
          </cell>
          <cell r="M903">
            <v>0</v>
          </cell>
        </row>
        <row r="904">
          <cell r="F904">
            <v>41220491.530000001</v>
          </cell>
          <cell r="H904">
            <v>0</v>
          </cell>
          <cell r="I904">
            <v>41220491.530000001</v>
          </cell>
          <cell r="J904">
            <v>0</v>
          </cell>
          <cell r="K904">
            <v>41220491.530000001</v>
          </cell>
          <cell r="M904">
            <v>0</v>
          </cell>
        </row>
        <row r="905">
          <cell r="F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M905">
            <v>0</v>
          </cell>
        </row>
        <row r="906">
          <cell r="F906">
            <v>14797.99</v>
          </cell>
          <cell r="H906">
            <v>0</v>
          </cell>
          <cell r="I906">
            <v>14797.99</v>
          </cell>
          <cell r="J906">
            <v>0</v>
          </cell>
          <cell r="K906">
            <v>14797.99</v>
          </cell>
          <cell r="M906">
            <v>0</v>
          </cell>
        </row>
        <row r="907">
          <cell r="F907">
            <v>17910000</v>
          </cell>
          <cell r="H907">
            <v>0</v>
          </cell>
          <cell r="I907">
            <v>17910000</v>
          </cell>
          <cell r="J907">
            <v>0</v>
          </cell>
          <cell r="K907">
            <v>17910000</v>
          </cell>
          <cell r="M907">
            <v>0</v>
          </cell>
        </row>
        <row r="908">
          <cell r="F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M908">
            <v>0</v>
          </cell>
        </row>
        <row r="909">
          <cell r="F909">
            <v>34363.75</v>
          </cell>
          <cell r="H909">
            <v>0</v>
          </cell>
          <cell r="I909">
            <v>34363.75</v>
          </cell>
          <cell r="J909">
            <v>0</v>
          </cell>
          <cell r="K909">
            <v>34363.75</v>
          </cell>
          <cell r="M909">
            <v>0</v>
          </cell>
        </row>
        <row r="910">
          <cell r="F910">
            <v>0.04</v>
          </cell>
          <cell r="H910">
            <v>0</v>
          </cell>
          <cell r="I910">
            <v>0.04</v>
          </cell>
          <cell r="J910">
            <v>0</v>
          </cell>
          <cell r="K910">
            <v>0.04</v>
          </cell>
          <cell r="M910">
            <v>0</v>
          </cell>
        </row>
        <row r="911">
          <cell r="F911">
            <v>455550.79</v>
          </cell>
          <cell r="H911">
            <v>0</v>
          </cell>
          <cell r="I911">
            <v>455550.79</v>
          </cell>
          <cell r="J911">
            <v>0</v>
          </cell>
          <cell r="K911">
            <v>455550.79</v>
          </cell>
          <cell r="M911">
            <v>0</v>
          </cell>
        </row>
        <row r="912">
          <cell r="F912">
            <v>3534.53</v>
          </cell>
          <cell r="H912">
            <v>0</v>
          </cell>
          <cell r="I912">
            <v>3534.53</v>
          </cell>
          <cell r="J912">
            <v>0</v>
          </cell>
          <cell r="K912">
            <v>3534.53</v>
          </cell>
          <cell r="M912">
            <v>0</v>
          </cell>
        </row>
        <row r="913">
          <cell r="F913">
            <v>25040000.010000002</v>
          </cell>
          <cell r="H913">
            <v>0</v>
          </cell>
          <cell r="I913">
            <v>25040000.010000002</v>
          </cell>
          <cell r="J913">
            <v>0</v>
          </cell>
          <cell r="K913">
            <v>25040000.010000002</v>
          </cell>
          <cell r="M913">
            <v>0</v>
          </cell>
        </row>
        <row r="914">
          <cell r="F914">
            <v>25185000</v>
          </cell>
          <cell r="H914">
            <v>0</v>
          </cell>
          <cell r="I914">
            <v>25185000</v>
          </cell>
          <cell r="J914">
            <v>0</v>
          </cell>
          <cell r="K914">
            <v>25185000</v>
          </cell>
          <cell r="M914">
            <v>0</v>
          </cell>
        </row>
        <row r="915">
          <cell r="F915">
            <v>263482.27</v>
          </cell>
          <cell r="H915">
            <v>0</v>
          </cell>
          <cell r="I915">
            <v>263482.27</v>
          </cell>
          <cell r="J915">
            <v>0</v>
          </cell>
          <cell r="K915">
            <v>263482.27</v>
          </cell>
          <cell r="M915">
            <v>0</v>
          </cell>
        </row>
        <row r="916">
          <cell r="F916">
            <v>3016141.6</v>
          </cell>
          <cell r="H916">
            <v>0</v>
          </cell>
          <cell r="I916">
            <v>3016141.6</v>
          </cell>
          <cell r="J916">
            <v>0</v>
          </cell>
          <cell r="K916">
            <v>3016141.6</v>
          </cell>
          <cell r="M916">
            <v>0</v>
          </cell>
        </row>
        <row r="917">
          <cell r="F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M917">
            <v>0</v>
          </cell>
        </row>
        <row r="918">
          <cell r="F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M918">
            <v>0</v>
          </cell>
        </row>
        <row r="919">
          <cell r="F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M919">
            <v>0</v>
          </cell>
        </row>
        <row r="920">
          <cell r="F920">
            <v>222425674.44999999</v>
          </cell>
          <cell r="H920">
            <v>0</v>
          </cell>
          <cell r="I920">
            <v>222425674.44999999</v>
          </cell>
          <cell r="J920">
            <v>0</v>
          </cell>
          <cell r="K920">
            <v>222425674.44999999</v>
          </cell>
          <cell r="M920">
            <v>0</v>
          </cell>
        </row>
        <row r="922">
          <cell r="F922">
            <v>-15534.54</v>
          </cell>
          <cell r="H922">
            <v>0</v>
          </cell>
          <cell r="I922">
            <v>-15534.54</v>
          </cell>
          <cell r="J922">
            <v>0</v>
          </cell>
          <cell r="K922">
            <v>-15534.54</v>
          </cell>
          <cell r="M922">
            <v>0</v>
          </cell>
        </row>
        <row r="923">
          <cell r="F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M923">
            <v>0</v>
          </cell>
        </row>
        <row r="924">
          <cell r="F924">
            <v>1233176.18</v>
          </cell>
          <cell r="H924">
            <v>0</v>
          </cell>
          <cell r="I924">
            <v>1233176.18</v>
          </cell>
          <cell r="J924">
            <v>0</v>
          </cell>
          <cell r="K924">
            <v>1233176.18</v>
          </cell>
          <cell r="M924">
            <v>0</v>
          </cell>
        </row>
        <row r="925">
          <cell r="F925">
            <v>-205532190</v>
          </cell>
          <cell r="H925">
            <v>0</v>
          </cell>
          <cell r="I925">
            <v>-205532190</v>
          </cell>
          <cell r="J925">
            <v>0</v>
          </cell>
          <cell r="K925">
            <v>-205532190</v>
          </cell>
          <cell r="M925">
            <v>0</v>
          </cell>
        </row>
        <row r="926">
          <cell r="F926">
            <v>-204314548.36000001</v>
          </cell>
          <cell r="H926">
            <v>0</v>
          </cell>
          <cell r="I926">
            <v>-204314548.36000001</v>
          </cell>
          <cell r="J926">
            <v>0</v>
          </cell>
          <cell r="K926">
            <v>-204314548.36000001</v>
          </cell>
          <cell r="M926">
            <v>0</v>
          </cell>
        </row>
        <row r="928">
          <cell r="F928">
            <v>-1962334.76</v>
          </cell>
          <cell r="H928">
            <v>0</v>
          </cell>
          <cell r="I928">
            <v>-1962334.76</v>
          </cell>
          <cell r="J928">
            <v>0</v>
          </cell>
          <cell r="K928">
            <v>-1962334.76</v>
          </cell>
          <cell r="M928">
            <v>0</v>
          </cell>
        </row>
        <row r="929">
          <cell r="F929">
            <v>1207010.1000000001</v>
          </cell>
          <cell r="H929">
            <v>0</v>
          </cell>
          <cell r="I929">
            <v>1207010.1000000001</v>
          </cell>
          <cell r="J929">
            <v>0</v>
          </cell>
          <cell r="K929">
            <v>1207010.1000000001</v>
          </cell>
          <cell r="M929">
            <v>0</v>
          </cell>
        </row>
        <row r="930">
          <cell r="F930">
            <v>-2385000</v>
          </cell>
          <cell r="H930">
            <v>0</v>
          </cell>
          <cell r="I930">
            <v>-2385000</v>
          </cell>
          <cell r="J930">
            <v>0</v>
          </cell>
          <cell r="K930">
            <v>-2385000</v>
          </cell>
          <cell r="M930">
            <v>0</v>
          </cell>
        </row>
        <row r="931">
          <cell r="F931">
            <v>-633868.29</v>
          </cell>
          <cell r="H931">
            <v>0</v>
          </cell>
          <cell r="I931">
            <v>-633868.29</v>
          </cell>
          <cell r="J931">
            <v>0</v>
          </cell>
          <cell r="K931">
            <v>-633868.29</v>
          </cell>
          <cell r="M931">
            <v>0</v>
          </cell>
        </row>
        <row r="932">
          <cell r="F932">
            <v>-19099.59</v>
          </cell>
          <cell r="H932">
            <v>0</v>
          </cell>
          <cell r="I932">
            <v>-19099.59</v>
          </cell>
          <cell r="J932">
            <v>0</v>
          </cell>
          <cell r="K932">
            <v>-19099.59</v>
          </cell>
          <cell r="M932">
            <v>0</v>
          </cell>
        </row>
        <row r="933">
          <cell r="F933">
            <v>-120000</v>
          </cell>
          <cell r="H933">
            <v>0</v>
          </cell>
          <cell r="I933">
            <v>-120000</v>
          </cell>
          <cell r="J933">
            <v>0</v>
          </cell>
          <cell r="K933">
            <v>-120000</v>
          </cell>
          <cell r="M933">
            <v>0</v>
          </cell>
        </row>
        <row r="934">
          <cell r="F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M934">
            <v>0</v>
          </cell>
        </row>
        <row r="935">
          <cell r="F935">
            <v>-435351.31</v>
          </cell>
          <cell r="H935">
            <v>0</v>
          </cell>
          <cell r="I935">
            <v>-435351.31</v>
          </cell>
          <cell r="J935">
            <v>0</v>
          </cell>
          <cell r="K935">
            <v>-435351.31</v>
          </cell>
          <cell r="M935">
            <v>0</v>
          </cell>
        </row>
        <row r="936">
          <cell r="F936">
            <v>711503.12</v>
          </cell>
          <cell r="H936">
            <v>0</v>
          </cell>
          <cell r="I936">
            <v>711503.12</v>
          </cell>
          <cell r="J936">
            <v>0</v>
          </cell>
          <cell r="K936">
            <v>711503.12</v>
          </cell>
          <cell r="M936">
            <v>0</v>
          </cell>
        </row>
        <row r="937">
          <cell r="F937">
            <v>-15962879.699999999</v>
          </cell>
          <cell r="H937">
            <v>0</v>
          </cell>
          <cell r="I937">
            <v>-15962879.699999999</v>
          </cell>
          <cell r="J937">
            <v>0</v>
          </cell>
          <cell r="K937">
            <v>-15962879.699999999</v>
          </cell>
          <cell r="M937">
            <v>0</v>
          </cell>
        </row>
        <row r="938">
          <cell r="F938">
            <v>-19600020.43</v>
          </cell>
          <cell r="H938">
            <v>0</v>
          </cell>
          <cell r="I938">
            <v>-19600020.43</v>
          </cell>
          <cell r="J938">
            <v>0</v>
          </cell>
          <cell r="K938">
            <v>-19600020.43</v>
          </cell>
          <cell r="M938">
            <v>0</v>
          </cell>
        </row>
        <row r="940">
          <cell r="F940">
            <v>28097.22</v>
          </cell>
          <cell r="H940">
            <v>0</v>
          </cell>
          <cell r="I940">
            <v>28097.22</v>
          </cell>
          <cell r="J940">
            <v>0</v>
          </cell>
          <cell r="K940">
            <v>28097.22</v>
          </cell>
          <cell r="M940">
            <v>0</v>
          </cell>
        </row>
        <row r="941">
          <cell r="F941">
            <v>5623.55</v>
          </cell>
          <cell r="H941">
            <v>0</v>
          </cell>
          <cell r="I941">
            <v>5623.55</v>
          </cell>
          <cell r="J941">
            <v>0</v>
          </cell>
          <cell r="K941">
            <v>5623.55</v>
          </cell>
          <cell r="M941">
            <v>0</v>
          </cell>
        </row>
        <row r="942">
          <cell r="F942">
            <v>17254.099999999999</v>
          </cell>
          <cell r="H942">
            <v>0</v>
          </cell>
          <cell r="I942">
            <v>17254.099999999999</v>
          </cell>
          <cell r="J942">
            <v>0</v>
          </cell>
          <cell r="K942">
            <v>17254.099999999999</v>
          </cell>
          <cell r="M942">
            <v>0</v>
          </cell>
        </row>
        <row r="943">
          <cell r="F943">
            <v>-0.03</v>
          </cell>
          <cell r="H943">
            <v>0</v>
          </cell>
          <cell r="I943">
            <v>-0.03</v>
          </cell>
          <cell r="J943">
            <v>0</v>
          </cell>
          <cell r="K943">
            <v>-0.03</v>
          </cell>
          <cell r="M943">
            <v>0</v>
          </cell>
        </row>
        <row r="944">
          <cell r="F944">
            <v>1005698</v>
          </cell>
          <cell r="H944">
            <v>0</v>
          </cell>
          <cell r="I944">
            <v>1005698</v>
          </cell>
          <cell r="J944">
            <v>0</v>
          </cell>
          <cell r="K944">
            <v>1005698</v>
          </cell>
          <cell r="M944">
            <v>0</v>
          </cell>
        </row>
        <row r="945">
          <cell r="F945">
            <v>64705.5</v>
          </cell>
          <cell r="H945">
            <v>0</v>
          </cell>
          <cell r="I945">
            <v>64705.5</v>
          </cell>
          <cell r="J945">
            <v>0</v>
          </cell>
          <cell r="K945">
            <v>64705.5</v>
          </cell>
          <cell r="M945">
            <v>0</v>
          </cell>
        </row>
        <row r="946">
          <cell r="F946">
            <v>367515.94</v>
          </cell>
          <cell r="H946">
            <v>0</v>
          </cell>
          <cell r="I946">
            <v>367515.94</v>
          </cell>
          <cell r="J946">
            <v>0</v>
          </cell>
          <cell r="K946">
            <v>367515.94</v>
          </cell>
          <cell r="M946">
            <v>0</v>
          </cell>
        </row>
        <row r="947">
          <cell r="F947">
            <v>1488894.28</v>
          </cell>
          <cell r="H947">
            <v>0</v>
          </cell>
          <cell r="I947">
            <v>1488894.28</v>
          </cell>
          <cell r="J947">
            <v>0</v>
          </cell>
          <cell r="K947">
            <v>1488894.28</v>
          </cell>
          <cell r="M947">
            <v>0</v>
          </cell>
        </row>
        <row r="948">
          <cell r="F948">
            <v>3.2848503906279802E-5</v>
          </cell>
          <cell r="H948">
            <v>5.2154064178466797E-8</v>
          </cell>
          <cell r="I948">
            <v>2.5666144210845232E-5</v>
          </cell>
          <cell r="J948">
            <v>5.2712857723236084E-7</v>
          </cell>
          <cell r="K948">
            <v>2.2805121261626482E-5</v>
          </cell>
          <cell r="M948">
            <v>2.9861927032470703E-5</v>
          </cell>
        </row>
      </sheetData>
      <sheetData sheetId="1" refreshError="1">
        <row r="1">
          <cell r="F1" t="str">
            <v>Preliminary</v>
          </cell>
          <cell r="G1" t="str">
            <v>PAJE</v>
          </cell>
          <cell r="H1" t="str">
            <v>Adjusted</v>
          </cell>
          <cell r="I1" t="str">
            <v>CAJE</v>
          </cell>
          <cell r="J1" t="str">
            <v>12.31.04</v>
          </cell>
          <cell r="K1" t="str">
            <v>12.31.03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650.13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F10">
            <v>126499.99</v>
          </cell>
          <cell r="G10">
            <v>0</v>
          </cell>
          <cell r="H10">
            <v>126499.99</v>
          </cell>
          <cell r="I10">
            <v>0</v>
          </cell>
          <cell r="J10">
            <v>126499.99</v>
          </cell>
          <cell r="K10">
            <v>112999.99</v>
          </cell>
        </row>
        <row r="11">
          <cell r="F11">
            <v>126499.99</v>
          </cell>
          <cell r="G11">
            <v>0</v>
          </cell>
          <cell r="H11">
            <v>126499.99</v>
          </cell>
          <cell r="I11">
            <v>0</v>
          </cell>
          <cell r="J11">
            <v>126499.99</v>
          </cell>
          <cell r="K11">
            <v>113650.12</v>
          </cell>
        </row>
        <row r="13">
          <cell r="F13">
            <v>3070246.96</v>
          </cell>
          <cell r="G13">
            <v>0</v>
          </cell>
          <cell r="H13">
            <v>3070246.96</v>
          </cell>
          <cell r="I13">
            <v>0</v>
          </cell>
          <cell r="J13">
            <v>3070246.96</v>
          </cell>
          <cell r="K13">
            <v>1668213.35</v>
          </cell>
        </row>
        <row r="14">
          <cell r="F14">
            <v>36624119.189999998</v>
          </cell>
          <cell r="G14">
            <v>-77475887.689999998</v>
          </cell>
          <cell r="H14">
            <v>-40851768.5</v>
          </cell>
          <cell r="I14">
            <v>-1199268.1599999999</v>
          </cell>
          <cell r="J14">
            <v>-42051036.659999996</v>
          </cell>
          <cell r="K14">
            <v>39915730.759999998</v>
          </cell>
        </row>
        <row r="15">
          <cell r="F15">
            <v>2900901.59</v>
          </cell>
          <cell r="G15">
            <v>0</v>
          </cell>
          <cell r="H15">
            <v>2900901.59</v>
          </cell>
          <cell r="I15">
            <v>0</v>
          </cell>
          <cell r="J15">
            <v>2900901.59</v>
          </cell>
          <cell r="K15">
            <v>3282731.65</v>
          </cell>
        </row>
        <row r="16">
          <cell r="F16">
            <v>33215978.170000002</v>
          </cell>
          <cell r="G16">
            <v>-18755.919999999998</v>
          </cell>
          <cell r="H16">
            <v>33197222.25</v>
          </cell>
          <cell r="I16">
            <v>0</v>
          </cell>
          <cell r="J16">
            <v>33197222.25</v>
          </cell>
          <cell r="K16">
            <v>12079272.48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F18">
            <v>411205.57</v>
          </cell>
          <cell r="G18">
            <v>-7207.06</v>
          </cell>
          <cell r="H18">
            <v>403998.51</v>
          </cell>
          <cell r="I18">
            <v>0</v>
          </cell>
          <cell r="J18">
            <v>403998.51</v>
          </cell>
          <cell r="K18">
            <v>400855.87</v>
          </cell>
        </row>
        <row r="19">
          <cell r="F19">
            <v>29831258.199999999</v>
          </cell>
          <cell r="G19">
            <v>0</v>
          </cell>
          <cell r="H19">
            <v>29831258.199999999</v>
          </cell>
          <cell r="I19">
            <v>0</v>
          </cell>
          <cell r="J19">
            <v>29831258.199999999</v>
          </cell>
          <cell r="K19">
            <v>28864059.93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F21">
            <v>73180371.459999993</v>
          </cell>
          <cell r="G21">
            <v>29927672.109999999</v>
          </cell>
          <cell r="H21">
            <v>103108043.56999999</v>
          </cell>
          <cell r="I21">
            <v>0</v>
          </cell>
          <cell r="J21">
            <v>103108043.56999999</v>
          </cell>
          <cell r="K21">
            <v>25485737.870000001</v>
          </cell>
        </row>
        <row r="22">
          <cell r="F22">
            <v>4672629.41</v>
          </cell>
          <cell r="G22">
            <v>0</v>
          </cell>
          <cell r="H22">
            <v>4672629.41</v>
          </cell>
          <cell r="I22">
            <v>0</v>
          </cell>
          <cell r="J22">
            <v>4672629.41</v>
          </cell>
          <cell r="K22">
            <v>7398807.8899999997</v>
          </cell>
        </row>
        <row r="23">
          <cell r="F23">
            <v>0.01</v>
          </cell>
          <cell r="G23">
            <v>0</v>
          </cell>
          <cell r="H23">
            <v>0.01</v>
          </cell>
          <cell r="I23">
            <v>0</v>
          </cell>
          <cell r="J23">
            <v>0.01</v>
          </cell>
          <cell r="K23">
            <v>0.01</v>
          </cell>
        </row>
        <row r="24">
          <cell r="F24">
            <v>31980124.5</v>
          </cell>
          <cell r="G24">
            <v>0</v>
          </cell>
          <cell r="H24">
            <v>31980124.5</v>
          </cell>
          <cell r="I24">
            <v>0</v>
          </cell>
          <cell r="J24">
            <v>31980124.5</v>
          </cell>
          <cell r="K24">
            <v>26754752.649999999</v>
          </cell>
        </row>
        <row r="25">
          <cell r="F25">
            <v>48075335.280000001</v>
          </cell>
          <cell r="G25">
            <v>0</v>
          </cell>
          <cell r="H25">
            <v>48075335.280000001</v>
          </cell>
          <cell r="I25">
            <v>0</v>
          </cell>
          <cell r="J25">
            <v>48075335.280000001</v>
          </cell>
          <cell r="K25">
            <v>36360015.579999998</v>
          </cell>
        </row>
        <row r="26">
          <cell r="F26">
            <v>782310.67</v>
          </cell>
          <cell r="G26">
            <v>0</v>
          </cell>
          <cell r="H26">
            <v>782310.67</v>
          </cell>
          <cell r="I26">
            <v>0</v>
          </cell>
          <cell r="J26">
            <v>782310.67</v>
          </cell>
          <cell r="K26">
            <v>1799302.74</v>
          </cell>
        </row>
        <row r="27">
          <cell r="F27">
            <v>16859623.550000001</v>
          </cell>
          <cell r="G27">
            <v>1109785.95</v>
          </cell>
          <cell r="H27">
            <v>17969409.5</v>
          </cell>
          <cell r="I27">
            <v>0</v>
          </cell>
          <cell r="J27">
            <v>17969409.5</v>
          </cell>
          <cell r="K27">
            <v>2344601.15</v>
          </cell>
        </row>
        <row r="28">
          <cell r="F28">
            <v>54413690.640000001</v>
          </cell>
          <cell r="G28">
            <v>-11463.61</v>
          </cell>
          <cell r="H28">
            <v>54402227.030000001</v>
          </cell>
          <cell r="I28">
            <v>0</v>
          </cell>
          <cell r="J28">
            <v>54402227.030000001</v>
          </cell>
          <cell r="K28">
            <v>4981451.8899999997</v>
          </cell>
        </row>
        <row r="29">
          <cell r="F29">
            <v>763314.02</v>
          </cell>
          <cell r="G29">
            <v>0</v>
          </cell>
          <cell r="H29">
            <v>763314.02</v>
          </cell>
          <cell r="I29">
            <v>0</v>
          </cell>
          <cell r="J29">
            <v>763314.02</v>
          </cell>
          <cell r="K29">
            <v>588010.32999999996</v>
          </cell>
        </row>
        <row r="30">
          <cell r="F30">
            <v>4668830.1100000003</v>
          </cell>
          <cell r="G30">
            <v>-7873.92</v>
          </cell>
          <cell r="H30">
            <v>4660956.1900000004</v>
          </cell>
          <cell r="I30">
            <v>0</v>
          </cell>
          <cell r="J30">
            <v>4660956.1900000004</v>
          </cell>
          <cell r="K30">
            <v>11886609.75</v>
          </cell>
        </row>
        <row r="31">
          <cell r="F31">
            <v>5183791.1500000004</v>
          </cell>
          <cell r="G31">
            <v>74197.009999999995</v>
          </cell>
          <cell r="H31">
            <v>5257988.16</v>
          </cell>
          <cell r="I31">
            <v>0</v>
          </cell>
          <cell r="J31">
            <v>5257988.16</v>
          </cell>
          <cell r="K31">
            <v>2800843.86</v>
          </cell>
        </row>
        <row r="32">
          <cell r="F32">
            <v>427355.23</v>
          </cell>
          <cell r="G32">
            <v>-7486.69</v>
          </cell>
          <cell r="H32">
            <v>419868.54</v>
          </cell>
          <cell r="I32">
            <v>0</v>
          </cell>
          <cell r="J32">
            <v>419868.54</v>
          </cell>
          <cell r="K32">
            <v>3422634.19</v>
          </cell>
        </row>
        <row r="33">
          <cell r="F33">
            <v>541797.65</v>
          </cell>
          <cell r="G33">
            <v>0</v>
          </cell>
          <cell r="H33">
            <v>541797.65</v>
          </cell>
          <cell r="I33">
            <v>0</v>
          </cell>
          <cell r="J33">
            <v>541797.65</v>
          </cell>
          <cell r="K33">
            <v>2177371.73</v>
          </cell>
        </row>
        <row r="34">
          <cell r="F34">
            <v>14532486.550000001</v>
          </cell>
          <cell r="G34">
            <v>0</v>
          </cell>
          <cell r="H34">
            <v>14532486.550000001</v>
          </cell>
          <cell r="I34">
            <v>0</v>
          </cell>
          <cell r="J34">
            <v>14532486.550000001</v>
          </cell>
          <cell r="K34">
            <v>8375624.8799999999</v>
          </cell>
        </row>
        <row r="35">
          <cell r="F35">
            <v>1000000</v>
          </cell>
          <cell r="G35">
            <v>0</v>
          </cell>
          <cell r="H35">
            <v>1000000</v>
          </cell>
          <cell r="I35">
            <v>0</v>
          </cell>
          <cell r="J35">
            <v>1000000</v>
          </cell>
          <cell r="K35">
            <v>2157016.61</v>
          </cell>
        </row>
        <row r="36">
          <cell r="F36">
            <v>627146.5</v>
          </cell>
          <cell r="G36">
            <v>0</v>
          </cell>
          <cell r="H36">
            <v>627146.5</v>
          </cell>
          <cell r="I36">
            <v>0</v>
          </cell>
          <cell r="J36">
            <v>627146.5</v>
          </cell>
          <cell r="K36">
            <v>377837.99</v>
          </cell>
        </row>
        <row r="37">
          <cell r="F37">
            <v>3383413.31</v>
          </cell>
          <cell r="G37">
            <v>0</v>
          </cell>
          <cell r="H37">
            <v>3383413.31</v>
          </cell>
          <cell r="I37">
            <v>0</v>
          </cell>
          <cell r="J37">
            <v>3383413.31</v>
          </cell>
          <cell r="K37">
            <v>0</v>
          </cell>
        </row>
        <row r="38">
          <cell r="F38">
            <v>3000592</v>
          </cell>
          <cell r="G38">
            <v>0</v>
          </cell>
          <cell r="H38">
            <v>3000592</v>
          </cell>
          <cell r="I38">
            <v>0</v>
          </cell>
          <cell r="J38">
            <v>3000592</v>
          </cell>
          <cell r="K38">
            <v>0</v>
          </cell>
        </row>
        <row r="39">
          <cell r="F39">
            <v>4859380.1100000003</v>
          </cell>
          <cell r="G39">
            <v>0</v>
          </cell>
          <cell r="H39">
            <v>4859380.1100000003</v>
          </cell>
          <cell r="I39">
            <v>0</v>
          </cell>
          <cell r="J39">
            <v>4859380.1100000003</v>
          </cell>
          <cell r="K39">
            <v>0</v>
          </cell>
        </row>
        <row r="40">
          <cell r="F40">
            <v>912359.4</v>
          </cell>
          <cell r="G40">
            <v>0</v>
          </cell>
          <cell r="H40">
            <v>912359.4</v>
          </cell>
          <cell r="I40">
            <v>0</v>
          </cell>
          <cell r="J40">
            <v>912359.4</v>
          </cell>
          <cell r="K40">
            <v>0</v>
          </cell>
        </row>
        <row r="41">
          <cell r="F41">
            <v>6256918.9000000004</v>
          </cell>
          <cell r="G41">
            <v>0</v>
          </cell>
          <cell r="H41">
            <v>6256918.9000000004</v>
          </cell>
          <cell r="I41">
            <v>0</v>
          </cell>
          <cell r="J41">
            <v>6256918.9000000004</v>
          </cell>
          <cell r="K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-56743.77</v>
          </cell>
        </row>
        <row r="43">
          <cell r="F43">
            <v>382175180.12999988</v>
          </cell>
          <cell r="G43">
            <v>-46417019.82</v>
          </cell>
          <cell r="H43">
            <v>335758160.30999994</v>
          </cell>
          <cell r="I43">
            <v>-1199268.1599999999</v>
          </cell>
          <cell r="J43">
            <v>334558892.14999992</v>
          </cell>
          <cell r="K43">
            <v>223064739.39000005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F46">
            <v>283522.02</v>
          </cell>
          <cell r="G46">
            <v>0</v>
          </cell>
          <cell r="H46">
            <v>283522.02</v>
          </cell>
          <cell r="I46">
            <v>0</v>
          </cell>
          <cell r="J46">
            <v>283522.02</v>
          </cell>
          <cell r="K46">
            <v>279107.71999999997</v>
          </cell>
        </row>
        <row r="47">
          <cell r="F47">
            <v>617831567.5</v>
          </cell>
          <cell r="G47">
            <v>0</v>
          </cell>
          <cell r="H47">
            <v>617831567.5</v>
          </cell>
          <cell r="I47">
            <v>0</v>
          </cell>
          <cell r="J47">
            <v>617831567.5</v>
          </cell>
          <cell r="K47">
            <v>280407.56</v>
          </cell>
        </row>
        <row r="48">
          <cell r="F48">
            <v>628702149.80999994</v>
          </cell>
          <cell r="G48">
            <v>0</v>
          </cell>
          <cell r="H48">
            <v>628702149.80999994</v>
          </cell>
          <cell r="I48">
            <v>0</v>
          </cell>
          <cell r="J48">
            <v>628702149.80999994</v>
          </cell>
          <cell r="K48">
            <v>367254.57</v>
          </cell>
        </row>
        <row r="49">
          <cell r="F49">
            <v>158662.01</v>
          </cell>
          <cell r="G49">
            <v>0</v>
          </cell>
          <cell r="H49">
            <v>158662.01</v>
          </cell>
          <cell r="I49">
            <v>0</v>
          </cell>
          <cell r="J49">
            <v>158662.01</v>
          </cell>
          <cell r="K49">
            <v>151037.65</v>
          </cell>
        </row>
        <row r="50">
          <cell r="F50">
            <v>150994.07</v>
          </cell>
          <cell r="G50">
            <v>0</v>
          </cell>
          <cell r="H50">
            <v>150994.07</v>
          </cell>
          <cell r="I50">
            <v>0</v>
          </cell>
          <cell r="J50">
            <v>150994.07</v>
          </cell>
          <cell r="K50">
            <v>159327.57999999999</v>
          </cell>
        </row>
        <row r="51">
          <cell r="F51">
            <v>1275380001.27</v>
          </cell>
          <cell r="G51">
            <v>0</v>
          </cell>
          <cell r="H51">
            <v>1275380001.27</v>
          </cell>
          <cell r="I51">
            <v>0</v>
          </cell>
          <cell r="J51">
            <v>1275380001.27</v>
          </cell>
          <cell r="K51">
            <v>615990000</v>
          </cell>
        </row>
        <row r="52">
          <cell r="F52">
            <v>168960.59</v>
          </cell>
          <cell r="G52">
            <v>0</v>
          </cell>
          <cell r="H52">
            <v>168960.59</v>
          </cell>
          <cell r="I52">
            <v>0</v>
          </cell>
          <cell r="J52">
            <v>168960.59</v>
          </cell>
          <cell r="K52">
            <v>155500.57</v>
          </cell>
        </row>
        <row r="53">
          <cell r="F53">
            <v>289636.39</v>
          </cell>
          <cell r="G53">
            <v>0</v>
          </cell>
          <cell r="H53">
            <v>289636.39</v>
          </cell>
          <cell r="I53">
            <v>0</v>
          </cell>
          <cell r="J53">
            <v>289636.39</v>
          </cell>
          <cell r="K53">
            <v>277690.88</v>
          </cell>
        </row>
        <row r="54">
          <cell r="F54">
            <v>1437820000</v>
          </cell>
          <cell r="G54">
            <v>0</v>
          </cell>
          <cell r="H54">
            <v>1437820000</v>
          </cell>
          <cell r="I54">
            <v>0</v>
          </cell>
          <cell r="J54">
            <v>1437820000</v>
          </cell>
          <cell r="K54">
            <v>637320000</v>
          </cell>
        </row>
        <row r="55">
          <cell r="F55">
            <v>156132.98000000001</v>
          </cell>
          <cell r="G55">
            <v>0</v>
          </cell>
          <cell r="H55">
            <v>156132.98000000001</v>
          </cell>
          <cell r="I55">
            <v>0</v>
          </cell>
          <cell r="J55">
            <v>156132.98000000001</v>
          </cell>
          <cell r="K55">
            <v>153651.65</v>
          </cell>
        </row>
        <row r="56">
          <cell r="F56">
            <v>372484042.19999999</v>
          </cell>
          <cell r="G56">
            <v>0</v>
          </cell>
          <cell r="H56">
            <v>372484042.19999999</v>
          </cell>
          <cell r="I56">
            <v>0</v>
          </cell>
          <cell r="J56">
            <v>372484042.19999999</v>
          </cell>
          <cell r="K56">
            <v>1874236727.49</v>
          </cell>
        </row>
        <row r="57">
          <cell r="F57">
            <v>47988675.369999997</v>
          </cell>
          <cell r="G57">
            <v>0</v>
          </cell>
          <cell r="H57">
            <v>47988675.369999997</v>
          </cell>
          <cell r="I57">
            <v>0</v>
          </cell>
          <cell r="J57">
            <v>47988675.369999997</v>
          </cell>
          <cell r="K57">
            <v>57739215.32</v>
          </cell>
        </row>
        <row r="58">
          <cell r="F58">
            <v>203647986.00999999</v>
          </cell>
          <cell r="G58">
            <v>0</v>
          </cell>
          <cell r="H58">
            <v>203647986.00999999</v>
          </cell>
          <cell r="I58">
            <v>0</v>
          </cell>
          <cell r="J58">
            <v>203647986.00999999</v>
          </cell>
          <cell r="K58">
            <v>1075636374.54</v>
          </cell>
        </row>
        <row r="59">
          <cell r="F59">
            <v>153018.23999999999</v>
          </cell>
          <cell r="G59">
            <v>0</v>
          </cell>
          <cell r="H59">
            <v>153018.23999999999</v>
          </cell>
          <cell r="I59">
            <v>0</v>
          </cell>
          <cell r="J59">
            <v>153018.23999999999</v>
          </cell>
          <cell r="K59">
            <v>147385.64000000001</v>
          </cell>
        </row>
        <row r="60">
          <cell r="F60">
            <v>793860252.09000003</v>
          </cell>
          <cell r="G60">
            <v>0</v>
          </cell>
          <cell r="H60">
            <v>793860252.09000003</v>
          </cell>
          <cell r="I60">
            <v>0</v>
          </cell>
          <cell r="J60">
            <v>793860252.09000003</v>
          </cell>
          <cell r="K60">
            <v>32972799.649999999</v>
          </cell>
        </row>
        <row r="61">
          <cell r="F61">
            <v>156199.78</v>
          </cell>
          <cell r="G61">
            <v>0</v>
          </cell>
          <cell r="H61">
            <v>156199.78</v>
          </cell>
          <cell r="I61">
            <v>0</v>
          </cell>
          <cell r="J61">
            <v>156199.78</v>
          </cell>
          <cell r="K61">
            <v>155869.75</v>
          </cell>
        </row>
        <row r="62">
          <cell r="F62">
            <v>156350.24</v>
          </cell>
          <cell r="G62">
            <v>0</v>
          </cell>
          <cell r="H62">
            <v>156350.24</v>
          </cell>
          <cell r="I62">
            <v>0</v>
          </cell>
          <cell r="J62">
            <v>156350.24</v>
          </cell>
          <cell r="K62">
            <v>154621.25</v>
          </cell>
        </row>
        <row r="63">
          <cell r="F63">
            <v>284677.57</v>
          </cell>
          <cell r="G63">
            <v>0</v>
          </cell>
          <cell r="H63">
            <v>284677.57</v>
          </cell>
          <cell r="I63">
            <v>0</v>
          </cell>
          <cell r="J63">
            <v>284677.57</v>
          </cell>
          <cell r="K63">
            <v>13120784.67</v>
          </cell>
        </row>
        <row r="64">
          <cell r="F64">
            <v>284332.34999999998</v>
          </cell>
          <cell r="G64">
            <v>0</v>
          </cell>
          <cell r="H64">
            <v>284332.34999999998</v>
          </cell>
          <cell r="I64">
            <v>0</v>
          </cell>
          <cell r="J64">
            <v>284332.34999999998</v>
          </cell>
          <cell r="K64">
            <v>294027.5</v>
          </cell>
        </row>
        <row r="65">
          <cell r="F65">
            <v>154121.98000000001</v>
          </cell>
          <cell r="G65">
            <v>0</v>
          </cell>
          <cell r="H65">
            <v>154121.98000000001</v>
          </cell>
          <cell r="I65">
            <v>0</v>
          </cell>
          <cell r="J65">
            <v>154121.98000000001</v>
          </cell>
          <cell r="K65">
            <v>151869.14000000001</v>
          </cell>
        </row>
        <row r="66">
          <cell r="F66">
            <v>303401573.91000003</v>
          </cell>
          <cell r="G66">
            <v>-303123452.58999997</v>
          </cell>
          <cell r="H66">
            <v>278121.32</v>
          </cell>
          <cell r="I66">
            <v>0</v>
          </cell>
          <cell r="J66">
            <v>278121.32</v>
          </cell>
          <cell r="K66">
            <v>303434719.94999999</v>
          </cell>
        </row>
        <row r="67">
          <cell r="F67">
            <v>549990.85</v>
          </cell>
          <cell r="G67">
            <v>0</v>
          </cell>
          <cell r="H67">
            <v>549990.85</v>
          </cell>
          <cell r="I67">
            <v>0</v>
          </cell>
          <cell r="J67">
            <v>549990.85</v>
          </cell>
          <cell r="K67">
            <v>8607965.3399999999</v>
          </cell>
        </row>
        <row r="68">
          <cell r="F68">
            <v>555501.35</v>
          </cell>
          <cell r="G68">
            <v>0</v>
          </cell>
          <cell r="H68">
            <v>555501.35</v>
          </cell>
          <cell r="I68">
            <v>0</v>
          </cell>
          <cell r="J68">
            <v>555501.35</v>
          </cell>
          <cell r="K68">
            <v>9775198.3200000003</v>
          </cell>
        </row>
        <row r="69">
          <cell r="F69">
            <v>10000</v>
          </cell>
          <cell r="G69">
            <v>0</v>
          </cell>
          <cell r="H69">
            <v>10000</v>
          </cell>
          <cell r="I69">
            <v>0</v>
          </cell>
          <cell r="J69">
            <v>10000</v>
          </cell>
          <cell r="K69">
            <v>0</v>
          </cell>
        </row>
        <row r="70">
          <cell r="F70">
            <v>312531.71000000002</v>
          </cell>
          <cell r="G70">
            <v>0</v>
          </cell>
          <cell r="H70">
            <v>312531.71000000002</v>
          </cell>
          <cell r="I70">
            <v>0</v>
          </cell>
          <cell r="J70">
            <v>312531.71000000002</v>
          </cell>
          <cell r="K70">
            <v>0</v>
          </cell>
        </row>
        <row r="71">
          <cell r="F71">
            <v>51266343.539999999</v>
          </cell>
          <cell r="G71">
            <v>0</v>
          </cell>
          <cell r="H71">
            <v>51266343.539999999</v>
          </cell>
          <cell r="I71">
            <v>0</v>
          </cell>
          <cell r="J71">
            <v>51266343.539999999</v>
          </cell>
          <cell r="K71">
            <v>0</v>
          </cell>
        </row>
        <row r="72">
          <cell r="F72">
            <v>2000000000</v>
          </cell>
          <cell r="G72">
            <v>0</v>
          </cell>
          <cell r="H72">
            <v>2000000000</v>
          </cell>
          <cell r="I72">
            <v>51596498.770000003</v>
          </cell>
          <cell r="J72">
            <v>2051596498.77</v>
          </cell>
          <cell r="K72">
            <v>0</v>
          </cell>
        </row>
        <row r="73">
          <cell r="F73">
            <v>-0.1</v>
          </cell>
          <cell r="G73">
            <v>0</v>
          </cell>
          <cell r="H73">
            <v>-0.1</v>
          </cell>
          <cell r="I73">
            <v>0</v>
          </cell>
          <cell r="J73">
            <v>-0.1</v>
          </cell>
          <cell r="K73">
            <v>-0.1</v>
          </cell>
        </row>
        <row r="74">
          <cell r="F74">
            <v>7736207223.7299995</v>
          </cell>
          <cell r="G74">
            <v>-303123452.58999997</v>
          </cell>
          <cell r="H74">
            <v>7433083771.1399994</v>
          </cell>
          <cell r="I74">
            <v>51596498.770000003</v>
          </cell>
          <cell r="J74">
            <v>7484680269.9099998</v>
          </cell>
          <cell r="K74">
            <v>4631561536.6399994</v>
          </cell>
        </row>
        <row r="76">
          <cell r="F76">
            <v>23956995111.5</v>
          </cell>
          <cell r="G76">
            <v>43867155.030000001</v>
          </cell>
          <cell r="H76">
            <v>24000862266.529999</v>
          </cell>
          <cell r="I76">
            <v>0</v>
          </cell>
          <cell r="J76">
            <v>24000862266.529999</v>
          </cell>
          <cell r="K76">
            <v>19419254284.349998</v>
          </cell>
        </row>
        <row r="77">
          <cell r="F77">
            <v>5837275760.9300003</v>
          </cell>
          <cell r="G77">
            <v>0</v>
          </cell>
          <cell r="H77">
            <v>5837275760.9300003</v>
          </cell>
          <cell r="I77">
            <v>0</v>
          </cell>
          <cell r="J77">
            <v>5837275760.9300003</v>
          </cell>
          <cell r="K77">
            <v>5624978675.7799997</v>
          </cell>
        </row>
        <row r="78">
          <cell r="F78">
            <v>-2528795974.6500001</v>
          </cell>
          <cell r="G78">
            <v>20432026</v>
          </cell>
          <cell r="H78">
            <v>-2508363948.6500001</v>
          </cell>
          <cell r="I78">
            <v>0</v>
          </cell>
          <cell r="J78">
            <v>-2508363948.6500001</v>
          </cell>
          <cell r="K78">
            <v>-1133425121.9100001</v>
          </cell>
        </row>
        <row r="79">
          <cell r="F79">
            <v>-17390549.34</v>
          </cell>
          <cell r="G79">
            <v>0</v>
          </cell>
          <cell r="H79">
            <v>-17390549.34</v>
          </cell>
          <cell r="I79">
            <v>0</v>
          </cell>
          <cell r="J79">
            <v>-17390549.34</v>
          </cell>
          <cell r="K79">
            <v>-7545399.1900000004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F81">
            <v>95360590.620000005</v>
          </cell>
          <cell r="G81">
            <v>0</v>
          </cell>
          <cell r="H81">
            <v>95360590.620000005</v>
          </cell>
          <cell r="I81">
            <v>0</v>
          </cell>
          <cell r="J81">
            <v>95360590.620000005</v>
          </cell>
          <cell r="K81">
            <v>95361101.890000001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684483830.77999997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-691748797.24000001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7264966.46</v>
          </cell>
        </row>
        <row r="86">
          <cell r="F86">
            <v>231915830.30000001</v>
          </cell>
          <cell r="G86">
            <v>0</v>
          </cell>
          <cell r="H86">
            <v>231915830.30000001</v>
          </cell>
          <cell r="I86">
            <v>0</v>
          </cell>
          <cell r="J86">
            <v>231915830.30000001</v>
          </cell>
          <cell r="K86">
            <v>195947190</v>
          </cell>
        </row>
        <row r="87">
          <cell r="F87">
            <v>136004650</v>
          </cell>
          <cell r="G87">
            <v>0</v>
          </cell>
          <cell r="H87">
            <v>136004650</v>
          </cell>
          <cell r="I87">
            <v>0</v>
          </cell>
          <cell r="J87">
            <v>136004650</v>
          </cell>
          <cell r="K87">
            <v>32215000</v>
          </cell>
        </row>
        <row r="88">
          <cell r="F88">
            <v>31147148.969999999</v>
          </cell>
          <cell r="G88">
            <v>17264560.170000002</v>
          </cell>
          <cell r="H88">
            <v>48411709.140000001</v>
          </cell>
          <cell r="I88">
            <v>0</v>
          </cell>
          <cell r="J88">
            <v>48411709.140000001</v>
          </cell>
          <cell r="K88">
            <v>3281180.3</v>
          </cell>
        </row>
        <row r="89">
          <cell r="F89">
            <v>27742512568.329998</v>
          </cell>
          <cell r="G89">
            <v>81563741.200000003</v>
          </cell>
          <cell r="H89">
            <v>27824076309.529995</v>
          </cell>
          <cell r="I89">
            <v>0</v>
          </cell>
          <cell r="J89">
            <v>27824076309.529995</v>
          </cell>
          <cell r="K89">
            <v>24230066911.219994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3">
          <cell r="F93">
            <v>-82356992</v>
          </cell>
          <cell r="G93">
            <v>0</v>
          </cell>
          <cell r="H93">
            <v>-82356992</v>
          </cell>
          <cell r="I93">
            <v>0</v>
          </cell>
          <cell r="J93">
            <v>-82356992</v>
          </cell>
          <cell r="K93">
            <v>-75902275.480000004</v>
          </cell>
        </row>
        <row r="94">
          <cell r="F94">
            <v>16945973.129999999</v>
          </cell>
          <cell r="G94">
            <v>9386698</v>
          </cell>
          <cell r="H94">
            <v>26332671.129999999</v>
          </cell>
          <cell r="I94">
            <v>0</v>
          </cell>
          <cell r="J94">
            <v>26332671.129999999</v>
          </cell>
          <cell r="K94">
            <v>-6454716.5199999996</v>
          </cell>
        </row>
        <row r="95">
          <cell r="F95">
            <v>206228038</v>
          </cell>
          <cell r="G95">
            <v>0</v>
          </cell>
          <cell r="H95">
            <v>206228038</v>
          </cell>
          <cell r="I95">
            <v>0</v>
          </cell>
          <cell r="J95">
            <v>206228038</v>
          </cell>
          <cell r="K95">
            <v>239907873</v>
          </cell>
        </row>
        <row r="96">
          <cell r="F96">
            <v>3572270.1</v>
          </cell>
          <cell r="G96">
            <v>7373761</v>
          </cell>
          <cell r="H96">
            <v>10946031.1</v>
          </cell>
          <cell r="I96">
            <v>0</v>
          </cell>
          <cell r="J96">
            <v>10946031.1</v>
          </cell>
          <cell r="K96">
            <v>-33679835</v>
          </cell>
        </row>
        <row r="97">
          <cell r="F97">
            <v>144389289.22999999</v>
          </cell>
          <cell r="G97">
            <v>16760459</v>
          </cell>
          <cell r="H97">
            <v>161149748.22999999</v>
          </cell>
          <cell r="I97">
            <v>0</v>
          </cell>
          <cell r="J97">
            <v>161149748.22999999</v>
          </cell>
          <cell r="K97">
            <v>123871046</v>
          </cell>
        </row>
        <row r="99">
          <cell r="F99">
            <v>4658422443.3000002</v>
          </cell>
          <cell r="G99">
            <v>696999978.16999996</v>
          </cell>
          <cell r="H99">
            <v>5355422421.4700003</v>
          </cell>
          <cell r="I99">
            <v>0</v>
          </cell>
          <cell r="J99">
            <v>5355422421.4700003</v>
          </cell>
          <cell r="K99">
            <v>4972786299.9399996</v>
          </cell>
        </row>
        <row r="100">
          <cell r="F100">
            <v>386986579.12</v>
          </cell>
          <cell r="G100">
            <v>0</v>
          </cell>
          <cell r="H100">
            <v>386986579.12</v>
          </cell>
          <cell r="I100">
            <v>0</v>
          </cell>
          <cell r="J100">
            <v>386986579.12</v>
          </cell>
          <cell r="K100">
            <v>66976598.93</v>
          </cell>
        </row>
        <row r="101">
          <cell r="F101">
            <v>-1245059676.99</v>
          </cell>
          <cell r="G101">
            <v>0</v>
          </cell>
          <cell r="H101">
            <v>-1245059676.99</v>
          </cell>
          <cell r="I101">
            <v>0</v>
          </cell>
          <cell r="J101">
            <v>-1245059676.99</v>
          </cell>
          <cell r="K101">
            <v>-381340455.56999999</v>
          </cell>
        </row>
        <row r="102">
          <cell r="F102">
            <v>753800</v>
          </cell>
          <cell r="G102">
            <v>0</v>
          </cell>
          <cell r="H102">
            <v>753800</v>
          </cell>
          <cell r="I102">
            <v>0</v>
          </cell>
          <cell r="J102">
            <v>753800</v>
          </cell>
          <cell r="K102">
            <v>753800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F105">
            <v>22711000</v>
          </cell>
          <cell r="G105">
            <v>0</v>
          </cell>
          <cell r="H105">
            <v>22711000</v>
          </cell>
          <cell r="I105">
            <v>0</v>
          </cell>
          <cell r="J105">
            <v>22711000</v>
          </cell>
          <cell r="K105">
            <v>22711000</v>
          </cell>
        </row>
        <row r="106">
          <cell r="F106">
            <v>3823814145.4300003</v>
          </cell>
          <cell r="G106">
            <v>696999978.16999996</v>
          </cell>
          <cell r="H106">
            <v>4520814123.6000004</v>
          </cell>
          <cell r="I106">
            <v>0</v>
          </cell>
          <cell r="J106">
            <v>4520814123.6000004</v>
          </cell>
          <cell r="K106">
            <v>4681887243.3000002</v>
          </cell>
        </row>
        <row r="108">
          <cell r="F108">
            <v>88501936.680000007</v>
          </cell>
          <cell r="G108">
            <v>0</v>
          </cell>
          <cell r="H108">
            <v>88501936.680000007</v>
          </cell>
          <cell r="I108">
            <v>0</v>
          </cell>
          <cell r="J108">
            <v>88501936.680000007</v>
          </cell>
          <cell r="K108">
            <v>88501936.680000007</v>
          </cell>
        </row>
        <row r="109">
          <cell r="F109">
            <v>-23939820.57</v>
          </cell>
          <cell r="G109">
            <v>0</v>
          </cell>
          <cell r="H109">
            <v>-23939820.57</v>
          </cell>
          <cell r="I109">
            <v>0</v>
          </cell>
          <cell r="J109">
            <v>-23939820.57</v>
          </cell>
          <cell r="K109">
            <v>-19431057.75</v>
          </cell>
        </row>
        <row r="110">
          <cell r="F110">
            <v>-3240235.8</v>
          </cell>
          <cell r="G110">
            <v>-1268527.02</v>
          </cell>
          <cell r="H110">
            <v>-4508762.82</v>
          </cell>
          <cell r="I110">
            <v>0</v>
          </cell>
          <cell r="J110">
            <v>-4508762.82</v>
          </cell>
          <cell r="K110">
            <v>-4508762.82</v>
          </cell>
        </row>
        <row r="111">
          <cell r="F111">
            <v>61321880.31000001</v>
          </cell>
          <cell r="G111">
            <v>-1268527.02</v>
          </cell>
          <cell r="H111">
            <v>60053353.290000007</v>
          </cell>
          <cell r="I111">
            <v>0</v>
          </cell>
          <cell r="J111">
            <v>60053353.290000007</v>
          </cell>
          <cell r="K111">
            <v>64562116.110000007</v>
          </cell>
        </row>
        <row r="113">
          <cell r="F113">
            <v>207287663.94999999</v>
          </cell>
          <cell r="G113">
            <v>0</v>
          </cell>
          <cell r="H113">
            <v>207287663.94999999</v>
          </cell>
          <cell r="I113">
            <v>0</v>
          </cell>
          <cell r="J113">
            <v>207287663.94999999</v>
          </cell>
          <cell r="K113">
            <v>0</v>
          </cell>
        </row>
        <row r="114">
          <cell r="F114">
            <v>207287663.94999999</v>
          </cell>
          <cell r="G114">
            <v>0</v>
          </cell>
          <cell r="H114">
            <v>207287663.94999999</v>
          </cell>
          <cell r="I114">
            <v>0</v>
          </cell>
          <cell r="J114">
            <v>207287663.94999999</v>
          </cell>
          <cell r="K114">
            <v>0</v>
          </cell>
        </row>
        <row r="116">
          <cell r="F116">
            <v>2248783025.6399999</v>
          </cell>
          <cell r="G116">
            <v>-108603734.84999999</v>
          </cell>
          <cell r="H116">
            <v>2140179290.79</v>
          </cell>
          <cell r="I116">
            <v>0</v>
          </cell>
          <cell r="J116">
            <v>2140179290.79</v>
          </cell>
          <cell r="K116">
            <v>2785256654.7399998</v>
          </cell>
        </row>
        <row r="117">
          <cell r="F117">
            <v>1017794395.47</v>
          </cell>
          <cell r="G117">
            <v>0</v>
          </cell>
          <cell r="H117">
            <v>1017794395.47</v>
          </cell>
          <cell r="I117">
            <v>0</v>
          </cell>
          <cell r="J117">
            <v>1017794395.47</v>
          </cell>
          <cell r="K117">
            <v>0</v>
          </cell>
        </row>
        <row r="118">
          <cell r="F118">
            <v>-288514179.92000002</v>
          </cell>
          <cell r="G118">
            <v>0</v>
          </cell>
          <cell r="H118">
            <v>-288514179.92000002</v>
          </cell>
          <cell r="I118">
            <v>0</v>
          </cell>
          <cell r="J118">
            <v>-288514179.92000002</v>
          </cell>
          <cell r="K118">
            <v>-552307318.70000005</v>
          </cell>
        </row>
        <row r="119">
          <cell r="F119">
            <v>9288139.0299999993</v>
          </cell>
          <cell r="G119">
            <v>0</v>
          </cell>
          <cell r="H119">
            <v>9288139.0299999993</v>
          </cell>
          <cell r="I119">
            <v>0</v>
          </cell>
          <cell r="J119">
            <v>9288139.0299999993</v>
          </cell>
          <cell r="K119">
            <v>8582259.4100000001</v>
          </cell>
        </row>
        <row r="120">
          <cell r="F120">
            <v>-150000000</v>
          </cell>
          <cell r="G120">
            <v>0</v>
          </cell>
          <cell r="H120">
            <v>-150000000</v>
          </cell>
          <cell r="I120">
            <v>0</v>
          </cell>
          <cell r="J120">
            <v>-150000000</v>
          </cell>
          <cell r="K120">
            <v>-100000000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-50000000</v>
          </cell>
        </row>
        <row r="122">
          <cell r="F122">
            <v>2837351380.2199998</v>
          </cell>
          <cell r="G122">
            <v>-108603734.84999999</v>
          </cell>
          <cell r="H122">
            <v>2728747645.3700004</v>
          </cell>
          <cell r="I122">
            <v>0</v>
          </cell>
          <cell r="J122">
            <v>2728747645.3700004</v>
          </cell>
          <cell r="K122">
            <v>2091531595.4499998</v>
          </cell>
        </row>
        <row r="124">
          <cell r="F124">
            <v>4374929062.1000004</v>
          </cell>
          <cell r="G124">
            <v>0</v>
          </cell>
          <cell r="H124">
            <v>4374929062.1000004</v>
          </cell>
          <cell r="I124">
            <v>0</v>
          </cell>
          <cell r="J124">
            <v>4374929062.1000004</v>
          </cell>
          <cell r="K124">
            <v>3812444694.3099999</v>
          </cell>
        </row>
        <row r="125">
          <cell r="F125">
            <v>848731002.98000002</v>
          </cell>
          <cell r="G125">
            <v>0</v>
          </cell>
          <cell r="H125">
            <v>848731002.98000002</v>
          </cell>
          <cell r="I125">
            <v>0</v>
          </cell>
          <cell r="J125">
            <v>848731002.98000002</v>
          </cell>
          <cell r="K125">
            <v>697537014.89999998</v>
          </cell>
        </row>
        <row r="126">
          <cell r="F126">
            <v>864289212.13999999</v>
          </cell>
          <cell r="G126">
            <v>0</v>
          </cell>
          <cell r="H126">
            <v>864289212.13999999</v>
          </cell>
          <cell r="I126">
            <v>0</v>
          </cell>
          <cell r="J126">
            <v>864289212.13999999</v>
          </cell>
          <cell r="K126">
            <v>797826444.89999998</v>
          </cell>
        </row>
        <row r="127">
          <cell r="F127">
            <v>564498349.28999996</v>
          </cell>
          <cell r="G127">
            <v>0</v>
          </cell>
          <cell r="H127">
            <v>564498349.28999996</v>
          </cell>
          <cell r="I127">
            <v>0</v>
          </cell>
          <cell r="J127">
            <v>564498349.28999996</v>
          </cell>
          <cell r="K127">
            <v>496463583.44999999</v>
          </cell>
        </row>
        <row r="128">
          <cell r="F128">
            <v>-907940073.39999998</v>
          </cell>
          <cell r="G128">
            <v>0</v>
          </cell>
          <cell r="H128">
            <v>-907940073.39999998</v>
          </cell>
          <cell r="I128">
            <v>0</v>
          </cell>
          <cell r="J128">
            <v>-907940073.39999998</v>
          </cell>
          <cell r="K128">
            <v>-710202780.82000005</v>
          </cell>
        </row>
        <row r="129">
          <cell r="F129">
            <v>-15566703.41</v>
          </cell>
          <cell r="G129">
            <v>0</v>
          </cell>
          <cell r="H129">
            <v>-15566703.41</v>
          </cell>
          <cell r="I129">
            <v>0</v>
          </cell>
          <cell r="J129">
            <v>-15566703.41</v>
          </cell>
          <cell r="K129">
            <v>-17415401.530000001</v>
          </cell>
        </row>
        <row r="130">
          <cell r="F130">
            <v>-56966044.990000002</v>
          </cell>
          <cell r="G130">
            <v>0</v>
          </cell>
          <cell r="H130">
            <v>-56966044.990000002</v>
          </cell>
          <cell r="I130">
            <v>0</v>
          </cell>
          <cell r="J130">
            <v>-56966044.990000002</v>
          </cell>
          <cell r="K130">
            <v>-24858474.390000001</v>
          </cell>
        </row>
        <row r="131">
          <cell r="F131">
            <v>-804071226.05999994</v>
          </cell>
          <cell r="G131">
            <v>0</v>
          </cell>
          <cell r="H131">
            <v>-804071226.05999994</v>
          </cell>
          <cell r="I131">
            <v>0</v>
          </cell>
          <cell r="J131">
            <v>-804071226.05999994</v>
          </cell>
          <cell r="K131">
            <v>-676988122.88</v>
          </cell>
        </row>
        <row r="132">
          <cell r="F132">
            <v>4867903578.6500015</v>
          </cell>
          <cell r="G132">
            <v>0</v>
          </cell>
          <cell r="H132">
            <v>4867903578.6500015</v>
          </cell>
          <cell r="I132">
            <v>0</v>
          </cell>
          <cell r="J132">
            <v>4867903578.6500015</v>
          </cell>
          <cell r="K132">
            <v>4374806957.9399996</v>
          </cell>
        </row>
        <row r="134">
          <cell r="F134">
            <v>532772271.64999998</v>
          </cell>
          <cell r="G134">
            <v>0</v>
          </cell>
          <cell r="H134">
            <v>532772271.64999998</v>
          </cell>
          <cell r="I134">
            <v>0</v>
          </cell>
          <cell r="J134">
            <v>532772271.64999998</v>
          </cell>
          <cell r="K134">
            <v>532772271.64999998</v>
          </cell>
        </row>
        <row r="135">
          <cell r="F135">
            <v>-484320450.32999998</v>
          </cell>
          <cell r="G135">
            <v>0</v>
          </cell>
          <cell r="H135">
            <v>-484320450.32999998</v>
          </cell>
          <cell r="I135">
            <v>0</v>
          </cell>
          <cell r="J135">
            <v>-484320450.32999998</v>
          </cell>
          <cell r="K135">
            <v>-484320450.32999998</v>
          </cell>
        </row>
        <row r="136">
          <cell r="F136">
            <v>663994.31999999995</v>
          </cell>
          <cell r="G136">
            <v>0</v>
          </cell>
          <cell r="H136">
            <v>663994.31999999995</v>
          </cell>
          <cell r="I136">
            <v>0</v>
          </cell>
          <cell r="J136">
            <v>663994.31999999995</v>
          </cell>
          <cell r="K136">
            <v>663994.31999999995</v>
          </cell>
        </row>
        <row r="137">
          <cell r="F137">
            <v>526240740.54000002</v>
          </cell>
          <cell r="G137">
            <v>52755.47</v>
          </cell>
          <cell r="H137">
            <v>526293496.00999999</v>
          </cell>
          <cell r="I137">
            <v>0</v>
          </cell>
          <cell r="J137">
            <v>526293496.00999999</v>
          </cell>
          <cell r="K137">
            <v>526293496.00999999</v>
          </cell>
        </row>
        <row r="138">
          <cell r="F138">
            <v>-121806942.95999999</v>
          </cell>
          <cell r="G138">
            <v>-23873808.879999999</v>
          </cell>
          <cell r="H138">
            <v>-145680751.84</v>
          </cell>
          <cell r="I138">
            <v>0</v>
          </cell>
          <cell r="J138">
            <v>-145680751.84</v>
          </cell>
          <cell r="K138">
            <v>-121806942.95999999</v>
          </cell>
        </row>
        <row r="139">
          <cell r="F139">
            <v>453549613.22000009</v>
          </cell>
          <cell r="G139">
            <v>-23821053.41</v>
          </cell>
          <cell r="H139">
            <v>429728559.80999994</v>
          </cell>
          <cell r="I139">
            <v>0</v>
          </cell>
          <cell r="J139">
            <v>429728559.80999994</v>
          </cell>
          <cell r="K139">
            <v>453602368.69</v>
          </cell>
        </row>
        <row r="141">
          <cell r="F141">
            <v>20485912.16</v>
          </cell>
          <cell r="G141">
            <v>0</v>
          </cell>
          <cell r="H141">
            <v>20485912.16</v>
          </cell>
          <cell r="I141">
            <v>0</v>
          </cell>
          <cell r="J141">
            <v>20485912.16</v>
          </cell>
          <cell r="K141">
            <v>19790956.77</v>
          </cell>
        </row>
        <row r="142">
          <cell r="F142">
            <v>-0.09</v>
          </cell>
          <cell r="G142">
            <v>0</v>
          </cell>
          <cell r="H142">
            <v>-0.09</v>
          </cell>
          <cell r="I142">
            <v>0</v>
          </cell>
          <cell r="J142">
            <v>-0.09</v>
          </cell>
          <cell r="K142">
            <v>-0.09</v>
          </cell>
        </row>
        <row r="143">
          <cell r="F143">
            <v>29366.06</v>
          </cell>
          <cell r="G143">
            <v>0</v>
          </cell>
          <cell r="H143">
            <v>29366.06</v>
          </cell>
          <cell r="I143">
            <v>0</v>
          </cell>
          <cell r="J143">
            <v>29366.06</v>
          </cell>
          <cell r="K143">
            <v>234022.34</v>
          </cell>
        </row>
        <row r="144">
          <cell r="F144">
            <v>431426696.82999998</v>
          </cell>
          <cell r="G144">
            <v>0</v>
          </cell>
          <cell r="H144">
            <v>431426696.82999998</v>
          </cell>
          <cell r="I144">
            <v>0</v>
          </cell>
          <cell r="J144">
            <v>431426696.82999998</v>
          </cell>
          <cell r="K144">
            <v>421389348.68000001</v>
          </cell>
        </row>
        <row r="145">
          <cell r="F145">
            <v>97410.89</v>
          </cell>
          <cell r="G145">
            <v>0</v>
          </cell>
          <cell r="H145">
            <v>97410.89</v>
          </cell>
          <cell r="I145">
            <v>0</v>
          </cell>
          <cell r="J145">
            <v>97410.89</v>
          </cell>
          <cell r="K145">
            <v>242737.25</v>
          </cell>
        </row>
        <row r="146">
          <cell r="F146">
            <v>-7409510.3499999996</v>
          </cell>
          <cell r="G146">
            <v>0</v>
          </cell>
          <cell r="H146">
            <v>-7409510.3499999996</v>
          </cell>
          <cell r="I146">
            <v>0</v>
          </cell>
          <cell r="J146">
            <v>-7409510.3499999996</v>
          </cell>
          <cell r="K146">
            <v>-7281585</v>
          </cell>
        </row>
        <row r="147">
          <cell r="F147">
            <v>-20312180.25</v>
          </cell>
          <cell r="G147">
            <v>0</v>
          </cell>
          <cell r="H147">
            <v>-20312180.25</v>
          </cell>
          <cell r="I147">
            <v>0</v>
          </cell>
          <cell r="J147">
            <v>-20312180.25</v>
          </cell>
          <cell r="K147">
            <v>-20693405.859999999</v>
          </cell>
        </row>
        <row r="148">
          <cell r="F148">
            <v>424317695.24999994</v>
          </cell>
          <cell r="G148">
            <v>0</v>
          </cell>
          <cell r="H148">
            <v>424317695.24999994</v>
          </cell>
          <cell r="I148">
            <v>0</v>
          </cell>
          <cell r="J148">
            <v>424317695.24999994</v>
          </cell>
          <cell r="K148">
            <v>413682074.08999997</v>
          </cell>
        </row>
        <row r="150">
          <cell r="F150">
            <v>12013498.32</v>
          </cell>
          <cell r="G150">
            <v>0</v>
          </cell>
          <cell r="H150">
            <v>12013498.32</v>
          </cell>
          <cell r="I150">
            <v>9246431.4399999995</v>
          </cell>
          <cell r="J150">
            <v>21259929.760000002</v>
          </cell>
          <cell r="K150">
            <v>1197356.05</v>
          </cell>
        </row>
        <row r="151">
          <cell r="F151">
            <v>633304226.47000003</v>
          </cell>
          <cell r="G151">
            <v>0</v>
          </cell>
          <cell r="H151">
            <v>633304226.47000003</v>
          </cell>
          <cell r="I151">
            <v>0</v>
          </cell>
          <cell r="J151">
            <v>633304226.47000003</v>
          </cell>
          <cell r="K151">
            <v>632318546.50999999</v>
          </cell>
        </row>
        <row r="152">
          <cell r="F152">
            <v>167856070.11000001</v>
          </cell>
          <cell r="G152">
            <v>0</v>
          </cell>
          <cell r="H152">
            <v>167856070.11000001</v>
          </cell>
          <cell r="I152">
            <v>0</v>
          </cell>
          <cell r="J152">
            <v>167856070.11000001</v>
          </cell>
          <cell r="K152">
            <v>77424975</v>
          </cell>
        </row>
        <row r="153">
          <cell r="F153">
            <v>23010073.120000001</v>
          </cell>
          <cell r="G153">
            <v>0</v>
          </cell>
          <cell r="H153">
            <v>23010073.120000001</v>
          </cell>
          <cell r="I153">
            <v>0</v>
          </cell>
          <cell r="J153">
            <v>23010073.120000001</v>
          </cell>
          <cell r="K153">
            <v>23221353.260000002</v>
          </cell>
        </row>
        <row r="154"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50</v>
          </cell>
        </row>
        <row r="155">
          <cell r="F155">
            <v>2404618.08</v>
          </cell>
          <cell r="G155">
            <v>0</v>
          </cell>
          <cell r="H155">
            <v>2404618.08</v>
          </cell>
          <cell r="I155">
            <v>0</v>
          </cell>
          <cell r="J155">
            <v>2404618.08</v>
          </cell>
          <cell r="K155">
            <v>12130948.109999999</v>
          </cell>
        </row>
        <row r="156">
          <cell r="F156">
            <v>269076063.91000003</v>
          </cell>
          <cell r="G156">
            <v>0</v>
          </cell>
          <cell r="H156">
            <v>269076063.91000003</v>
          </cell>
          <cell r="I156">
            <v>0</v>
          </cell>
          <cell r="J156">
            <v>269076063.91000003</v>
          </cell>
          <cell r="K156">
            <v>242568267</v>
          </cell>
        </row>
        <row r="157">
          <cell r="F157">
            <v>715207.85</v>
          </cell>
          <cell r="G157">
            <v>0</v>
          </cell>
          <cell r="H157">
            <v>715207.85</v>
          </cell>
          <cell r="I157">
            <v>0</v>
          </cell>
          <cell r="J157">
            <v>715207.85</v>
          </cell>
          <cell r="K157">
            <v>12109671.890000001</v>
          </cell>
        </row>
        <row r="158">
          <cell r="F158">
            <v>1108379757.8600001</v>
          </cell>
          <cell r="G158">
            <v>0</v>
          </cell>
          <cell r="H158">
            <v>1108379757.8600001</v>
          </cell>
          <cell r="I158">
            <v>9246431.4399999995</v>
          </cell>
          <cell r="J158">
            <v>1117626189.3</v>
          </cell>
          <cell r="K158">
            <v>1000971167.8199999</v>
          </cell>
        </row>
        <row r="160">
          <cell r="F160">
            <v>13551572.33</v>
          </cell>
          <cell r="G160">
            <v>0</v>
          </cell>
          <cell r="H160">
            <v>13551572.33</v>
          </cell>
          <cell r="I160">
            <v>0</v>
          </cell>
          <cell r="J160">
            <v>13551572.33</v>
          </cell>
          <cell r="K160">
            <v>117044164.66</v>
          </cell>
        </row>
        <row r="161">
          <cell r="F161">
            <v>-8150141.6500000004</v>
          </cell>
          <cell r="G161">
            <v>0</v>
          </cell>
          <cell r="H161">
            <v>-8150141.6500000004</v>
          </cell>
          <cell r="I161">
            <v>0</v>
          </cell>
          <cell r="J161">
            <v>-8150141.6500000004</v>
          </cell>
          <cell r="K161">
            <v>-110189267.75</v>
          </cell>
        </row>
        <row r="162">
          <cell r="F162">
            <v>5401430.6799999997</v>
          </cell>
          <cell r="G162">
            <v>0</v>
          </cell>
          <cell r="H162">
            <v>5401430.6799999997</v>
          </cell>
          <cell r="I162">
            <v>0</v>
          </cell>
          <cell r="J162">
            <v>5401430.6799999997</v>
          </cell>
          <cell r="K162">
            <v>6854896.9099999964</v>
          </cell>
        </row>
        <row r="164">
          <cell r="F164">
            <v>26029539.859999999</v>
          </cell>
          <cell r="G164">
            <v>0</v>
          </cell>
          <cell r="H164">
            <v>26029539.859999999</v>
          </cell>
          <cell r="I164">
            <v>1548200.23</v>
          </cell>
          <cell r="J164">
            <v>27577740.09</v>
          </cell>
          <cell r="K164">
            <v>0</v>
          </cell>
        </row>
        <row r="165">
          <cell r="F165">
            <v>123385456.97</v>
          </cell>
          <cell r="G165">
            <v>0</v>
          </cell>
          <cell r="H165">
            <v>123385456.97</v>
          </cell>
          <cell r="I165">
            <v>0</v>
          </cell>
          <cell r="J165">
            <v>123385456.97</v>
          </cell>
          <cell r="K165">
            <v>160064818.61000001</v>
          </cell>
        </row>
        <row r="166">
          <cell r="F166">
            <v>1548200.23</v>
          </cell>
          <cell r="G166">
            <v>0</v>
          </cell>
          <cell r="H166">
            <v>1548200.23</v>
          </cell>
          <cell r="I166">
            <v>-1548200.23</v>
          </cell>
          <cell r="J166">
            <v>0</v>
          </cell>
          <cell r="K166">
            <v>0</v>
          </cell>
        </row>
        <row r="167">
          <cell r="F167">
            <v>-50206680.409999996</v>
          </cell>
          <cell r="G167">
            <v>0</v>
          </cell>
          <cell r="H167">
            <v>-50206680.409999996</v>
          </cell>
          <cell r="I167">
            <v>0</v>
          </cell>
          <cell r="J167">
            <v>-50206680.409999996</v>
          </cell>
          <cell r="K167">
            <v>-101662066.63</v>
          </cell>
        </row>
        <row r="168">
          <cell r="F168">
            <v>100756516.64999998</v>
          </cell>
          <cell r="G168">
            <v>0</v>
          </cell>
          <cell r="H168">
            <v>100756516.64999998</v>
          </cell>
          <cell r="I168">
            <v>0</v>
          </cell>
          <cell r="J168">
            <v>100756516.65000001</v>
          </cell>
          <cell r="K168">
            <v>58402751.980000019</v>
          </cell>
        </row>
        <row r="170">
          <cell r="F170">
            <v>49672884.920000002</v>
          </cell>
          <cell r="G170">
            <v>0</v>
          </cell>
          <cell r="H170">
            <v>49672884.920000002</v>
          </cell>
          <cell r="I170">
            <v>0</v>
          </cell>
          <cell r="J170">
            <v>49672884.920000002</v>
          </cell>
          <cell r="K170">
            <v>66476495.649999999</v>
          </cell>
        </row>
        <row r="171">
          <cell r="F171">
            <v>-34553576.490000002</v>
          </cell>
          <cell r="G171">
            <v>0</v>
          </cell>
          <cell r="H171">
            <v>-34553576.490000002</v>
          </cell>
          <cell r="I171">
            <v>0</v>
          </cell>
          <cell r="J171">
            <v>-34553576.490000002</v>
          </cell>
          <cell r="K171">
            <v>-38063717.840000004</v>
          </cell>
        </row>
        <row r="172">
          <cell r="F172">
            <v>15119308.43</v>
          </cell>
          <cell r="G172">
            <v>0</v>
          </cell>
          <cell r="H172">
            <v>15119308.43</v>
          </cell>
          <cell r="I172">
            <v>0</v>
          </cell>
          <cell r="J172">
            <v>15119308.43</v>
          </cell>
          <cell r="K172">
            <v>28412777.809999995</v>
          </cell>
        </row>
        <row r="174">
          <cell r="F174">
            <v>30864293.539999999</v>
          </cell>
          <cell r="G174">
            <v>0</v>
          </cell>
          <cell r="H174">
            <v>30864293.539999999</v>
          </cell>
          <cell r="I174">
            <v>0</v>
          </cell>
          <cell r="J174">
            <v>30864293.539999999</v>
          </cell>
          <cell r="K174">
            <v>44888271.399999999</v>
          </cell>
        </row>
        <row r="175">
          <cell r="F175">
            <v>-14104541.609999999</v>
          </cell>
          <cell r="G175">
            <v>0</v>
          </cell>
          <cell r="H175">
            <v>-14104541.609999999</v>
          </cell>
          <cell r="I175">
            <v>0</v>
          </cell>
          <cell r="J175">
            <v>-14104541.609999999</v>
          </cell>
          <cell r="K175">
            <v>-28392344.129999999</v>
          </cell>
        </row>
        <row r="176">
          <cell r="F176">
            <v>16759751.93</v>
          </cell>
          <cell r="G176">
            <v>0</v>
          </cell>
          <cell r="H176">
            <v>16759751.93</v>
          </cell>
          <cell r="I176">
            <v>0</v>
          </cell>
          <cell r="J176">
            <v>16759751.93</v>
          </cell>
          <cell r="K176">
            <v>16495927.27</v>
          </cell>
        </row>
        <row r="178">
          <cell r="F178">
            <v>73449361.030000001</v>
          </cell>
          <cell r="G178">
            <v>0</v>
          </cell>
          <cell r="H178">
            <v>73449361.030000001</v>
          </cell>
          <cell r="I178">
            <v>-244425.15</v>
          </cell>
          <cell r="J178">
            <v>73204935.879999995</v>
          </cell>
          <cell r="K178">
            <v>63349214.840000004</v>
          </cell>
        </row>
        <row r="179">
          <cell r="F179">
            <v>80488841.239999995</v>
          </cell>
          <cell r="G179">
            <v>0</v>
          </cell>
          <cell r="H179">
            <v>80488841.239999995</v>
          </cell>
          <cell r="I179">
            <v>0</v>
          </cell>
          <cell r="J179">
            <v>80488841.239999995</v>
          </cell>
          <cell r="K179">
            <v>80454361.239999995</v>
          </cell>
        </row>
        <row r="180">
          <cell r="F180">
            <v>-48195750.82</v>
          </cell>
          <cell r="G180">
            <v>0</v>
          </cell>
          <cell r="H180">
            <v>-48195750.82</v>
          </cell>
          <cell r="I180">
            <v>324277.05</v>
          </cell>
          <cell r="J180">
            <v>-47871473.770000003</v>
          </cell>
          <cell r="K180">
            <v>-36820543.369999997</v>
          </cell>
        </row>
        <row r="181">
          <cell r="F181">
            <v>-80125335.540000007</v>
          </cell>
          <cell r="G181">
            <v>0</v>
          </cell>
          <cell r="H181">
            <v>-80125335.540000007</v>
          </cell>
          <cell r="I181">
            <v>0</v>
          </cell>
          <cell r="J181">
            <v>-80125335.540000007</v>
          </cell>
          <cell r="K181">
            <v>-63898899.299999997</v>
          </cell>
        </row>
        <row r="182">
          <cell r="F182">
            <v>25617115.909999982</v>
          </cell>
          <cell r="G182">
            <v>0</v>
          </cell>
          <cell r="H182">
            <v>25617115.909999982</v>
          </cell>
          <cell r="I182">
            <v>79851.899999999994</v>
          </cell>
          <cell r="J182">
            <v>25696967.809999987</v>
          </cell>
          <cell r="K182">
            <v>43084133.409999982</v>
          </cell>
        </row>
        <row r="184">
          <cell r="F184">
            <v>26922609.960000001</v>
          </cell>
          <cell r="G184">
            <v>0</v>
          </cell>
          <cell r="H184">
            <v>26922609.960000001</v>
          </cell>
          <cell r="I184">
            <v>0</v>
          </cell>
          <cell r="J184">
            <v>26922609.960000001</v>
          </cell>
          <cell r="K184">
            <v>19704658.489999998</v>
          </cell>
        </row>
        <row r="185">
          <cell r="F185">
            <v>19447736.449999999</v>
          </cell>
          <cell r="G185">
            <v>0</v>
          </cell>
          <cell r="H185">
            <v>19447736.449999999</v>
          </cell>
          <cell r="I185">
            <v>0</v>
          </cell>
          <cell r="J185">
            <v>19447736.449999999</v>
          </cell>
          <cell r="K185">
            <v>38104078.619999997</v>
          </cell>
        </row>
        <row r="186">
          <cell r="F186">
            <v>29251320.449999999</v>
          </cell>
          <cell r="G186">
            <v>0</v>
          </cell>
          <cell r="H186">
            <v>29251320.449999999</v>
          </cell>
          <cell r="I186">
            <v>0</v>
          </cell>
          <cell r="J186">
            <v>29251320.449999999</v>
          </cell>
          <cell r="K186">
            <v>41352441.609999999</v>
          </cell>
        </row>
        <row r="187">
          <cell r="F187">
            <v>-0.06</v>
          </cell>
          <cell r="G187">
            <v>0</v>
          </cell>
          <cell r="H187">
            <v>-0.06</v>
          </cell>
          <cell r="I187">
            <v>0</v>
          </cell>
          <cell r="J187">
            <v>-0.06</v>
          </cell>
          <cell r="K187">
            <v>-0.06</v>
          </cell>
        </row>
        <row r="188">
          <cell r="F188">
            <v>0.08</v>
          </cell>
          <cell r="G188">
            <v>0</v>
          </cell>
          <cell r="H188">
            <v>0.08</v>
          </cell>
          <cell r="I188">
            <v>0</v>
          </cell>
          <cell r="J188">
            <v>0.08</v>
          </cell>
          <cell r="K188">
            <v>0.08</v>
          </cell>
        </row>
        <row r="189">
          <cell r="F189">
            <v>8509992.9100000001</v>
          </cell>
          <cell r="G189">
            <v>0</v>
          </cell>
          <cell r="H189">
            <v>8509992.9100000001</v>
          </cell>
          <cell r="I189">
            <v>0</v>
          </cell>
          <cell r="J189">
            <v>8509992.9100000001</v>
          </cell>
          <cell r="K189">
            <v>6484580.9699999997</v>
          </cell>
        </row>
        <row r="190">
          <cell r="F190">
            <v>827336.09</v>
          </cell>
          <cell r="G190">
            <v>0</v>
          </cell>
          <cell r="H190">
            <v>827336.09</v>
          </cell>
          <cell r="I190">
            <v>6000</v>
          </cell>
          <cell r="J190">
            <v>833336.09</v>
          </cell>
          <cell r="K190">
            <v>1210767.17</v>
          </cell>
        </row>
        <row r="191">
          <cell r="F191">
            <v>-5500.9</v>
          </cell>
          <cell r="G191">
            <v>0</v>
          </cell>
          <cell r="H191">
            <v>-5500.9</v>
          </cell>
          <cell r="I191">
            <v>0</v>
          </cell>
          <cell r="J191">
            <v>-5500.9</v>
          </cell>
          <cell r="K191">
            <v>464420.09</v>
          </cell>
        </row>
        <row r="192">
          <cell r="F192">
            <v>5267477.4400000004</v>
          </cell>
          <cell r="G192">
            <v>0</v>
          </cell>
          <cell r="H192">
            <v>5267477.4400000004</v>
          </cell>
          <cell r="I192">
            <v>863770.39</v>
          </cell>
          <cell r="J192">
            <v>6131247.8300000001</v>
          </cell>
          <cell r="K192">
            <v>7649984.1600000001</v>
          </cell>
        </row>
        <row r="193">
          <cell r="F193">
            <v>88093317.75</v>
          </cell>
          <cell r="G193">
            <v>0</v>
          </cell>
          <cell r="H193">
            <v>88093317.75</v>
          </cell>
          <cell r="I193">
            <v>0</v>
          </cell>
          <cell r="J193">
            <v>88093317.75</v>
          </cell>
          <cell r="K193">
            <v>97720184.079999998</v>
          </cell>
        </row>
        <row r="194">
          <cell r="F194">
            <v>392486.65</v>
          </cell>
          <cell r="G194">
            <v>0</v>
          </cell>
          <cell r="H194">
            <v>392486.65</v>
          </cell>
          <cell r="I194">
            <v>46000</v>
          </cell>
          <cell r="J194">
            <v>438486.65</v>
          </cell>
          <cell r="K194">
            <v>841075.45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F196">
            <v>5257766.03</v>
          </cell>
          <cell r="G196">
            <v>0</v>
          </cell>
          <cell r="H196">
            <v>5257766.03</v>
          </cell>
          <cell r="I196">
            <v>0</v>
          </cell>
          <cell r="J196">
            <v>5257766.03</v>
          </cell>
          <cell r="K196">
            <v>5105135.09</v>
          </cell>
        </row>
        <row r="197">
          <cell r="F197">
            <v>28850021.41</v>
          </cell>
          <cell r="G197">
            <v>0</v>
          </cell>
          <cell r="H197">
            <v>28850021.41</v>
          </cell>
          <cell r="I197">
            <v>0</v>
          </cell>
          <cell r="J197">
            <v>28850021.41</v>
          </cell>
          <cell r="K197">
            <v>26374033.149999999</v>
          </cell>
        </row>
        <row r="198">
          <cell r="F198">
            <v>550392.89</v>
          </cell>
          <cell r="G198">
            <v>0</v>
          </cell>
          <cell r="H198">
            <v>550392.89</v>
          </cell>
          <cell r="I198">
            <v>0</v>
          </cell>
          <cell r="J198">
            <v>550392.89</v>
          </cell>
          <cell r="K198">
            <v>594008.36</v>
          </cell>
        </row>
        <row r="199">
          <cell r="F199">
            <v>4600</v>
          </cell>
          <cell r="G199">
            <v>0</v>
          </cell>
          <cell r="H199">
            <v>4600</v>
          </cell>
          <cell r="I199">
            <v>0</v>
          </cell>
          <cell r="J199">
            <v>4600</v>
          </cell>
          <cell r="K199">
            <v>935141.86</v>
          </cell>
        </row>
        <row r="200">
          <cell r="F200">
            <v>213369557.14999998</v>
          </cell>
          <cell r="G200">
            <v>0</v>
          </cell>
          <cell r="H200">
            <v>213369557.14999998</v>
          </cell>
          <cell r="I200">
            <v>915770.39</v>
          </cell>
          <cell r="J200">
            <v>214285327.53999999</v>
          </cell>
          <cell r="K200">
            <v>246540509.12</v>
          </cell>
        </row>
        <row r="202">
          <cell r="F202">
            <v>64478732.25</v>
          </cell>
          <cell r="G202">
            <v>0</v>
          </cell>
          <cell r="H202">
            <v>64478732.25</v>
          </cell>
          <cell r="I202">
            <v>0</v>
          </cell>
          <cell r="J202">
            <v>64478732.25</v>
          </cell>
          <cell r="K202">
            <v>63321806.619999997</v>
          </cell>
        </row>
        <row r="203">
          <cell r="F203">
            <v>73527121.829999998</v>
          </cell>
          <cell r="G203">
            <v>0</v>
          </cell>
          <cell r="H203">
            <v>73527121.829999998</v>
          </cell>
          <cell r="I203">
            <v>0</v>
          </cell>
          <cell r="J203">
            <v>73527121.829999998</v>
          </cell>
          <cell r="K203">
            <v>14680238.16</v>
          </cell>
        </row>
        <row r="204">
          <cell r="F204">
            <v>15060166.359999999</v>
          </cell>
          <cell r="G204">
            <v>-15060166.359999999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F205">
            <v>474728.87</v>
          </cell>
          <cell r="G205">
            <v>-342750.08</v>
          </cell>
          <cell r="H205">
            <v>131978.79</v>
          </cell>
          <cell r="I205">
            <v>0</v>
          </cell>
          <cell r="J205">
            <v>131978.79</v>
          </cell>
          <cell r="K205">
            <v>0</v>
          </cell>
        </row>
        <row r="206">
          <cell r="F206">
            <v>-1322812.47</v>
          </cell>
          <cell r="G206">
            <v>0</v>
          </cell>
          <cell r="H206">
            <v>-1322812.47</v>
          </cell>
          <cell r="I206">
            <v>0</v>
          </cell>
          <cell r="J206">
            <v>-1322812.47</v>
          </cell>
          <cell r="K206">
            <v>-111168.52</v>
          </cell>
        </row>
        <row r="207">
          <cell r="F207">
            <v>-50165.47</v>
          </cell>
          <cell r="G207">
            <v>50165.47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F210">
            <v>12865433.279999999</v>
          </cell>
          <cell r="G210">
            <v>0</v>
          </cell>
          <cell r="H210">
            <v>12865433.279999999</v>
          </cell>
          <cell r="I210">
            <v>0</v>
          </cell>
          <cell r="J210">
            <v>12865433.279999999</v>
          </cell>
          <cell r="K210">
            <v>29255129.550000001</v>
          </cell>
        </row>
        <row r="211">
          <cell r="F211">
            <v>26736409.84</v>
          </cell>
          <cell r="G211">
            <v>-26736409.84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F212">
            <v>-451070.24</v>
          </cell>
          <cell r="G212">
            <v>12604751.449999999</v>
          </cell>
          <cell r="H212">
            <v>12153681.210000001</v>
          </cell>
          <cell r="I212">
            <v>0</v>
          </cell>
          <cell r="J212">
            <v>12153681.210000001</v>
          </cell>
          <cell r="K212">
            <v>0</v>
          </cell>
        </row>
        <row r="213">
          <cell r="F213">
            <v>-2939520.59</v>
          </cell>
          <cell r="G213">
            <v>4854194.0599999996</v>
          </cell>
          <cell r="H213">
            <v>1914673.47</v>
          </cell>
          <cell r="I213">
            <v>0</v>
          </cell>
          <cell r="J213">
            <v>1914673.47</v>
          </cell>
          <cell r="K213">
            <v>0</v>
          </cell>
        </row>
        <row r="214">
          <cell r="F214">
            <v>-3354063.5</v>
          </cell>
          <cell r="G214">
            <v>5423135.29</v>
          </cell>
          <cell r="H214">
            <v>2069071.79</v>
          </cell>
          <cell r="I214">
            <v>0</v>
          </cell>
          <cell r="J214">
            <v>2069071.79</v>
          </cell>
          <cell r="K214">
            <v>0</v>
          </cell>
        </row>
        <row r="215">
          <cell r="F215">
            <v>283209.53000000003</v>
          </cell>
          <cell r="G215">
            <v>-283209.53000000003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0.18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F220">
            <v>-46574.5</v>
          </cell>
          <cell r="G220">
            <v>46574.5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F227">
            <v>1298.74</v>
          </cell>
          <cell r="G227">
            <v>-1298.74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F228">
            <v>1141217.6200000001</v>
          </cell>
          <cell r="G228">
            <v>215363.17</v>
          </cell>
          <cell r="H228">
            <v>1356580.79</v>
          </cell>
          <cell r="I228">
            <v>2500.9499999999998</v>
          </cell>
          <cell r="J228">
            <v>1359081.74</v>
          </cell>
          <cell r="K228">
            <v>2905163.68</v>
          </cell>
        </row>
        <row r="229">
          <cell r="F229">
            <v>3005408.44</v>
          </cell>
          <cell r="G229">
            <v>-2815655.75</v>
          </cell>
          <cell r="H229">
            <v>189752.69</v>
          </cell>
          <cell r="I229">
            <v>-4497.21</v>
          </cell>
          <cell r="J229">
            <v>185255.48</v>
          </cell>
          <cell r="K229">
            <v>10452767.369999999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0.16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F233">
            <v>-313931.13</v>
          </cell>
          <cell r="G233">
            <v>2600292.58</v>
          </cell>
          <cell r="H233">
            <v>2286361.4500000002</v>
          </cell>
          <cell r="I233">
            <v>0</v>
          </cell>
          <cell r="J233">
            <v>2286361.4500000002</v>
          </cell>
          <cell r="K233">
            <v>-496840.17</v>
          </cell>
        </row>
        <row r="234">
          <cell r="F234">
            <v>-61000000.030000001</v>
          </cell>
          <cell r="G234">
            <v>0</v>
          </cell>
          <cell r="H234">
            <v>-61000000.030000001</v>
          </cell>
          <cell r="I234">
            <v>0</v>
          </cell>
          <cell r="J234">
            <v>-61000000.030000001</v>
          </cell>
          <cell r="K234">
            <v>-61000000.030000001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F236">
            <v>20000000</v>
          </cell>
          <cell r="G236">
            <v>0</v>
          </cell>
          <cell r="H236">
            <v>20000000</v>
          </cell>
          <cell r="I236">
            <v>0</v>
          </cell>
          <cell r="J236">
            <v>20000000</v>
          </cell>
          <cell r="K236">
            <v>20000000</v>
          </cell>
        </row>
        <row r="237">
          <cell r="F237">
            <v>1075517.1299999999</v>
          </cell>
          <cell r="G237">
            <v>0</v>
          </cell>
          <cell r="H237">
            <v>1075517.1299999999</v>
          </cell>
          <cell r="I237">
            <v>0</v>
          </cell>
          <cell r="J237">
            <v>1075517.1299999999</v>
          </cell>
          <cell r="K237">
            <v>816762.84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F239">
            <v>46494.92</v>
          </cell>
          <cell r="G239">
            <v>0</v>
          </cell>
          <cell r="H239">
            <v>46494.92</v>
          </cell>
          <cell r="I239">
            <v>0</v>
          </cell>
          <cell r="J239">
            <v>46494.92</v>
          </cell>
          <cell r="K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F241">
            <v>149217600.88</v>
          </cell>
          <cell r="G241">
            <v>-19445013.780000001</v>
          </cell>
          <cell r="H241">
            <v>129772587.09999995</v>
          </cell>
          <cell r="I241">
            <v>-1996.26</v>
          </cell>
          <cell r="J241">
            <v>129770590.83999996</v>
          </cell>
          <cell r="K241">
            <v>79823859.840000018</v>
          </cell>
        </row>
        <row r="243">
          <cell r="F243">
            <v>38861823.640000001</v>
          </cell>
          <cell r="G243">
            <v>0</v>
          </cell>
          <cell r="H243">
            <v>38861823.640000001</v>
          </cell>
          <cell r="I243">
            <v>0</v>
          </cell>
          <cell r="J243">
            <v>38861823.640000001</v>
          </cell>
          <cell r="K243">
            <v>0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20833131.809999999</v>
          </cell>
        </row>
        <row r="245">
          <cell r="F245">
            <v>53447912.869999997</v>
          </cell>
          <cell r="G245">
            <v>0</v>
          </cell>
          <cell r="H245">
            <v>53447912.869999997</v>
          </cell>
          <cell r="I245">
            <v>-79851.899999999994</v>
          </cell>
          <cell r="J245">
            <v>53368060.969999999</v>
          </cell>
          <cell r="K245">
            <v>18167235.780000001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F247">
            <v>0.45</v>
          </cell>
          <cell r="G247">
            <v>0</v>
          </cell>
          <cell r="H247">
            <v>0.45</v>
          </cell>
          <cell r="I247">
            <v>0</v>
          </cell>
          <cell r="J247">
            <v>0.45</v>
          </cell>
          <cell r="K247">
            <v>2534.62</v>
          </cell>
        </row>
        <row r="248">
          <cell r="F248">
            <v>92309736.959999993</v>
          </cell>
          <cell r="G248">
            <v>0</v>
          </cell>
          <cell r="H248">
            <v>92309736.959999993</v>
          </cell>
          <cell r="I248">
            <v>-79851.899999999994</v>
          </cell>
          <cell r="J248">
            <v>92229885.060000002</v>
          </cell>
          <cell r="K248">
            <v>39002902.210000001</v>
          </cell>
        </row>
        <row r="250">
          <cell r="F250">
            <v>2391300</v>
          </cell>
          <cell r="G250">
            <v>0</v>
          </cell>
          <cell r="H250">
            <v>2391300</v>
          </cell>
          <cell r="I250">
            <v>0</v>
          </cell>
          <cell r="J250">
            <v>2391300</v>
          </cell>
          <cell r="K250">
            <v>0.13</v>
          </cell>
        </row>
        <row r="251">
          <cell r="F251">
            <v>1262242.71</v>
          </cell>
          <cell r="G251">
            <v>0</v>
          </cell>
          <cell r="H251">
            <v>1262242.71</v>
          </cell>
          <cell r="I251">
            <v>0</v>
          </cell>
          <cell r="J251">
            <v>1262242.71</v>
          </cell>
          <cell r="K251">
            <v>985002.21</v>
          </cell>
        </row>
        <row r="252">
          <cell r="F252">
            <v>75.260000000000005</v>
          </cell>
          <cell r="G252">
            <v>0</v>
          </cell>
          <cell r="H252">
            <v>75.260000000000005</v>
          </cell>
          <cell r="I252">
            <v>0</v>
          </cell>
          <cell r="J252">
            <v>75.260000000000005</v>
          </cell>
          <cell r="K252">
            <v>19.260000000000002</v>
          </cell>
        </row>
        <row r="253">
          <cell r="F253">
            <v>3653617.97</v>
          </cell>
          <cell r="G253">
            <v>0</v>
          </cell>
          <cell r="H253">
            <v>3653617.97</v>
          </cell>
          <cell r="I253">
            <v>0</v>
          </cell>
          <cell r="J253">
            <v>3653617.97</v>
          </cell>
          <cell r="K253">
            <v>985021.6</v>
          </cell>
        </row>
        <row r="255">
          <cell r="F255">
            <v>-29391832126.73</v>
          </cell>
          <cell r="G255">
            <v>0</v>
          </cell>
          <cell r="H255">
            <v>-29391832126.73</v>
          </cell>
          <cell r="I255">
            <v>669644714.32000005</v>
          </cell>
          <cell r="J255">
            <v>-28722187412.41</v>
          </cell>
          <cell r="K255">
            <v>-24371377850.25</v>
          </cell>
        </row>
        <row r="256">
          <cell r="F256">
            <v>569326373.88</v>
          </cell>
          <cell r="G256">
            <v>0</v>
          </cell>
          <cell r="H256">
            <v>569326373.88</v>
          </cell>
          <cell r="I256">
            <v>0</v>
          </cell>
          <cell r="J256">
            <v>569326373.88</v>
          </cell>
          <cell r="K256">
            <v>-195093705.90000001</v>
          </cell>
        </row>
        <row r="257">
          <cell r="F257">
            <v>27096376.239999998</v>
          </cell>
          <cell r="G257">
            <v>0</v>
          </cell>
          <cell r="H257">
            <v>27096376.239999998</v>
          </cell>
          <cell r="I257">
            <v>0</v>
          </cell>
          <cell r="J257">
            <v>27096376.239999998</v>
          </cell>
          <cell r="K257">
            <v>26213951.859999999</v>
          </cell>
        </row>
        <row r="258">
          <cell r="F258">
            <v>-3791394.82</v>
          </cell>
          <cell r="G258">
            <v>0</v>
          </cell>
          <cell r="H258">
            <v>-3791394.82</v>
          </cell>
          <cell r="I258">
            <v>0</v>
          </cell>
          <cell r="J258">
            <v>-3791394.82</v>
          </cell>
          <cell r="K258">
            <v>-4228826.71</v>
          </cell>
        </row>
        <row r="259">
          <cell r="F259">
            <v>-28799200771.429996</v>
          </cell>
          <cell r="G259">
            <v>0</v>
          </cell>
          <cell r="H259">
            <v>-28799200771.429996</v>
          </cell>
          <cell r="I259">
            <v>669644714.32000005</v>
          </cell>
          <cell r="J259">
            <v>-28129556057.109997</v>
          </cell>
          <cell r="K259">
            <v>-24544486431</v>
          </cell>
        </row>
        <row r="261">
          <cell r="F261">
            <v>0.05</v>
          </cell>
          <cell r="G261">
            <v>0</v>
          </cell>
          <cell r="H261">
            <v>0.05</v>
          </cell>
          <cell r="I261">
            <v>0</v>
          </cell>
          <cell r="J261">
            <v>0.05</v>
          </cell>
          <cell r="K261">
            <v>0.05</v>
          </cell>
        </row>
        <row r="262">
          <cell r="F262">
            <v>0.13</v>
          </cell>
          <cell r="G262">
            <v>0</v>
          </cell>
          <cell r="H262">
            <v>0.13</v>
          </cell>
          <cell r="I262">
            <v>0</v>
          </cell>
          <cell r="J262">
            <v>0.13</v>
          </cell>
          <cell r="K262">
            <v>0.13</v>
          </cell>
        </row>
        <row r="263">
          <cell r="F263">
            <v>-279998525.49000001</v>
          </cell>
          <cell r="G263">
            <v>0</v>
          </cell>
          <cell r="H263">
            <v>-279998525.49000001</v>
          </cell>
          <cell r="I263">
            <v>0</v>
          </cell>
          <cell r="J263">
            <v>-279998525.49000001</v>
          </cell>
          <cell r="K263">
            <v>-120491710.48999999</v>
          </cell>
        </row>
        <row r="264">
          <cell r="F264">
            <v>45435891.420000002</v>
          </cell>
          <cell r="G264">
            <v>0</v>
          </cell>
          <cell r="H264">
            <v>45435891.420000002</v>
          </cell>
          <cell r="I264">
            <v>0</v>
          </cell>
          <cell r="J264">
            <v>45435891.420000002</v>
          </cell>
          <cell r="K264">
            <v>6000775.7800000003</v>
          </cell>
        </row>
        <row r="265">
          <cell r="F265">
            <v>-9358277.3900000006</v>
          </cell>
          <cell r="G265">
            <v>0</v>
          </cell>
          <cell r="H265">
            <v>-9358277.3900000006</v>
          </cell>
          <cell r="I265">
            <v>0</v>
          </cell>
          <cell r="J265">
            <v>-9358277.3900000006</v>
          </cell>
          <cell r="K265">
            <v>0</v>
          </cell>
        </row>
        <row r="266">
          <cell r="F266">
            <v>-114490934.70999999</v>
          </cell>
          <cell r="G266">
            <v>0</v>
          </cell>
          <cell r="H266">
            <v>-114490934.70999999</v>
          </cell>
          <cell r="I266">
            <v>0</v>
          </cell>
          <cell r="J266">
            <v>-114490934.70999999</v>
          </cell>
          <cell r="K266">
            <v>0</v>
          </cell>
        </row>
        <row r="267">
          <cell r="F267">
            <v>-8152102209.9799995</v>
          </cell>
          <cell r="G267">
            <v>0</v>
          </cell>
          <cell r="H267">
            <v>-8152102209.9799995</v>
          </cell>
          <cell r="I267">
            <v>0</v>
          </cell>
          <cell r="J267">
            <v>-8152102209.9799995</v>
          </cell>
          <cell r="K267">
            <v>-7137989550.4200001</v>
          </cell>
        </row>
        <row r="268">
          <cell r="F268">
            <v>-328761754.86000001</v>
          </cell>
          <cell r="G268">
            <v>0</v>
          </cell>
          <cell r="H268">
            <v>-328761754.86000001</v>
          </cell>
          <cell r="I268">
            <v>0</v>
          </cell>
          <cell r="J268">
            <v>-328761754.86000001</v>
          </cell>
          <cell r="K268">
            <v>-328751767.85000002</v>
          </cell>
        </row>
        <row r="269">
          <cell r="F269">
            <v>-1417959798.54</v>
          </cell>
          <cell r="G269">
            <v>0</v>
          </cell>
          <cell r="H269">
            <v>-1417959798.54</v>
          </cell>
          <cell r="I269">
            <v>0</v>
          </cell>
          <cell r="J269">
            <v>-1417959798.54</v>
          </cell>
          <cell r="K269">
            <v>-1244456576.6300001</v>
          </cell>
        </row>
        <row r="270">
          <cell r="F270">
            <v>1197578893.8399999</v>
          </cell>
          <cell r="G270">
            <v>0</v>
          </cell>
          <cell r="H270">
            <v>1197578893.8399999</v>
          </cell>
          <cell r="I270">
            <v>0</v>
          </cell>
          <cell r="J270">
            <v>1197578893.8399999</v>
          </cell>
          <cell r="K270">
            <v>887079987.87</v>
          </cell>
        </row>
        <row r="271">
          <cell r="F271">
            <v>-750562843</v>
          </cell>
          <cell r="G271">
            <v>0</v>
          </cell>
          <cell r="H271">
            <v>-750562843</v>
          </cell>
          <cell r="I271">
            <v>0</v>
          </cell>
          <cell r="J271">
            <v>-750562843</v>
          </cell>
          <cell r="K271">
            <v>-655754643</v>
          </cell>
        </row>
        <row r="272">
          <cell r="F272">
            <v>-9810219558.5299988</v>
          </cell>
          <cell r="G272">
            <v>0</v>
          </cell>
          <cell r="H272">
            <v>-9810219558.5299988</v>
          </cell>
          <cell r="I272">
            <v>0</v>
          </cell>
          <cell r="J272">
            <v>-9810219558.5299988</v>
          </cell>
          <cell r="K272">
            <v>-8594363484.5600014</v>
          </cell>
        </row>
        <row r="274">
          <cell r="F274">
            <v>-778532584.62</v>
          </cell>
          <cell r="G274">
            <v>0</v>
          </cell>
          <cell r="H274">
            <v>-778532584.62</v>
          </cell>
          <cell r="I274">
            <v>-973664858</v>
          </cell>
          <cell r="J274">
            <v>-1752197442.6199999</v>
          </cell>
          <cell r="K274">
            <v>-1436801343.8299999</v>
          </cell>
        </row>
        <row r="275">
          <cell r="F275">
            <v>-53098858</v>
          </cell>
          <cell r="G275">
            <v>0</v>
          </cell>
          <cell r="H275">
            <v>-53098858</v>
          </cell>
          <cell r="I275">
            <v>0</v>
          </cell>
          <cell r="J275">
            <v>-53098858</v>
          </cell>
          <cell r="K275">
            <v>-40954477</v>
          </cell>
        </row>
        <row r="276">
          <cell r="F276">
            <v>-831631442.62</v>
          </cell>
          <cell r="G276">
            <v>0</v>
          </cell>
          <cell r="H276">
            <v>-831631442.62</v>
          </cell>
          <cell r="I276">
            <v>-973664858</v>
          </cell>
          <cell r="J276">
            <v>-1805296300.6199999</v>
          </cell>
          <cell r="K276">
            <v>-1477755820.8299999</v>
          </cell>
        </row>
        <row r="278">
          <cell r="F278">
            <v>-36427751</v>
          </cell>
          <cell r="G278">
            <v>0</v>
          </cell>
          <cell r="H278">
            <v>-36427751</v>
          </cell>
          <cell r="I278">
            <v>0</v>
          </cell>
          <cell r="J278">
            <v>-36427751</v>
          </cell>
          <cell r="K278">
            <v>-27815993</v>
          </cell>
        </row>
        <row r="279">
          <cell r="F279">
            <v>-2493645</v>
          </cell>
          <cell r="G279">
            <v>0</v>
          </cell>
          <cell r="H279">
            <v>-2493645</v>
          </cell>
          <cell r="I279">
            <v>0</v>
          </cell>
          <cell r="J279">
            <v>-2493645</v>
          </cell>
          <cell r="K279">
            <v>-4361885</v>
          </cell>
        </row>
        <row r="280">
          <cell r="F280">
            <v>-219918900.47999999</v>
          </cell>
          <cell r="G280">
            <v>0</v>
          </cell>
          <cell r="H280">
            <v>-219918900.47999999</v>
          </cell>
          <cell r="I280">
            <v>-2690162.07</v>
          </cell>
          <cell r="J280">
            <v>-222609062.55000001</v>
          </cell>
          <cell r="K280">
            <v>-218012774.19999999</v>
          </cell>
        </row>
        <row r="281">
          <cell r="F281">
            <v>29538873.289999999</v>
          </cell>
          <cell r="G281">
            <v>0</v>
          </cell>
          <cell r="H281">
            <v>29538873.289999999</v>
          </cell>
          <cell r="I281">
            <v>0</v>
          </cell>
          <cell r="J281">
            <v>29538873.289999999</v>
          </cell>
          <cell r="K281">
            <v>0</v>
          </cell>
        </row>
        <row r="282">
          <cell r="F282">
            <v>-582368.48</v>
          </cell>
          <cell r="G282">
            <v>0</v>
          </cell>
          <cell r="H282">
            <v>-582368.48</v>
          </cell>
          <cell r="I282">
            <v>0</v>
          </cell>
          <cell r="J282">
            <v>-582368.48</v>
          </cell>
          <cell r="K282">
            <v>0</v>
          </cell>
        </row>
        <row r="283">
          <cell r="F283">
            <v>-6023039.5300000003</v>
          </cell>
          <cell r="G283">
            <v>0</v>
          </cell>
          <cell r="H283">
            <v>-6023039.5300000003</v>
          </cell>
          <cell r="I283">
            <v>0</v>
          </cell>
          <cell r="J283">
            <v>-6023039.5300000003</v>
          </cell>
          <cell r="K283">
            <v>-149999.98000000001</v>
          </cell>
        </row>
        <row r="284">
          <cell r="F284">
            <v>-483500</v>
          </cell>
          <cell r="G284">
            <v>0</v>
          </cell>
          <cell r="H284">
            <v>-483500</v>
          </cell>
          <cell r="I284">
            <v>0</v>
          </cell>
          <cell r="J284">
            <v>-483500</v>
          </cell>
          <cell r="K284">
            <v>0</v>
          </cell>
        </row>
        <row r="285">
          <cell r="F285">
            <v>-1388285.71</v>
          </cell>
          <cell r="G285">
            <v>0</v>
          </cell>
          <cell r="H285">
            <v>-1388285.71</v>
          </cell>
          <cell r="I285">
            <v>0</v>
          </cell>
          <cell r="J285">
            <v>-1388285.71</v>
          </cell>
          <cell r="K285">
            <v>-1916085.06</v>
          </cell>
        </row>
        <row r="286">
          <cell r="F286">
            <v>-25523.89</v>
          </cell>
          <cell r="G286">
            <v>0</v>
          </cell>
          <cell r="H286">
            <v>-25523.89</v>
          </cell>
          <cell r="I286">
            <v>0</v>
          </cell>
          <cell r="J286">
            <v>-25523.89</v>
          </cell>
          <cell r="K286">
            <v>4708.8599999999997</v>
          </cell>
        </row>
        <row r="287">
          <cell r="F287">
            <v>-7.0000000000000007E-2</v>
          </cell>
          <cell r="G287">
            <v>0</v>
          </cell>
          <cell r="H287">
            <v>-7.0000000000000007E-2</v>
          </cell>
          <cell r="I287">
            <v>0</v>
          </cell>
          <cell r="J287">
            <v>-7.0000000000000007E-2</v>
          </cell>
          <cell r="K287">
            <v>-0.08</v>
          </cell>
        </row>
        <row r="288">
          <cell r="F288">
            <v>-0.27</v>
          </cell>
          <cell r="G288">
            <v>0</v>
          </cell>
          <cell r="H288">
            <v>-0.27</v>
          </cell>
          <cell r="I288">
            <v>0</v>
          </cell>
          <cell r="J288">
            <v>-0.27</v>
          </cell>
          <cell r="K288">
            <v>-0.26</v>
          </cell>
        </row>
        <row r="289">
          <cell r="F289">
            <v>-237804141.13999999</v>
          </cell>
          <cell r="G289">
            <v>0</v>
          </cell>
          <cell r="H289">
            <v>-237804141.13999999</v>
          </cell>
          <cell r="I289">
            <v>-2690162.07</v>
          </cell>
          <cell r="J289">
            <v>-240494303.21000001</v>
          </cell>
          <cell r="K289">
            <v>-252252028.71999997</v>
          </cell>
        </row>
        <row r="291">
          <cell r="F291">
            <v>0</v>
          </cell>
          <cell r="G291">
            <v>-10588483.699999999</v>
          </cell>
          <cell r="H291">
            <v>-10588483.699999999</v>
          </cell>
          <cell r="I291">
            <v>0</v>
          </cell>
          <cell r="J291">
            <v>-10588483.699999999</v>
          </cell>
          <cell r="K291">
            <v>-30033497.48</v>
          </cell>
        </row>
        <row r="292">
          <cell r="F292">
            <v>0</v>
          </cell>
          <cell r="G292">
            <v>-10588483.699999999</v>
          </cell>
          <cell r="H292">
            <v>-10588483.699999999</v>
          </cell>
          <cell r="I292">
            <v>0</v>
          </cell>
          <cell r="J292">
            <v>-10588483.699999999</v>
          </cell>
          <cell r="K292">
            <v>-30033497.48</v>
          </cell>
        </row>
        <row r="294">
          <cell r="F294">
            <v>1.23</v>
          </cell>
          <cell r="G294">
            <v>0</v>
          </cell>
          <cell r="H294">
            <v>1.23</v>
          </cell>
          <cell r="I294">
            <v>0</v>
          </cell>
          <cell r="J294">
            <v>1.23</v>
          </cell>
          <cell r="K294">
            <v>1.23</v>
          </cell>
        </row>
        <row r="295">
          <cell r="F295">
            <v>-17200007.149999999</v>
          </cell>
          <cell r="G295">
            <v>0</v>
          </cell>
          <cell r="H295">
            <v>-17200007.149999999</v>
          </cell>
          <cell r="I295">
            <v>0</v>
          </cell>
          <cell r="J295">
            <v>-17200007.149999999</v>
          </cell>
          <cell r="K295">
            <v>-30132275.52</v>
          </cell>
        </row>
        <row r="296">
          <cell r="F296">
            <v>-17200005.919999998</v>
          </cell>
          <cell r="G296">
            <v>0</v>
          </cell>
          <cell r="H296">
            <v>-17200005.919999998</v>
          </cell>
          <cell r="I296">
            <v>0</v>
          </cell>
          <cell r="J296">
            <v>-17200005.919999998</v>
          </cell>
          <cell r="K296">
            <v>-30132274.289999999</v>
          </cell>
        </row>
        <row r="298">
          <cell r="F298">
            <v>-10047.94</v>
          </cell>
          <cell r="G298">
            <v>0</v>
          </cell>
          <cell r="H298">
            <v>-10047.94</v>
          </cell>
          <cell r="I298">
            <v>0</v>
          </cell>
          <cell r="J298">
            <v>-10047.94</v>
          </cell>
          <cell r="K298">
            <v>-131004.09</v>
          </cell>
        </row>
        <row r="299">
          <cell r="F299">
            <v>-58073.919999999998</v>
          </cell>
          <cell r="G299">
            <v>0</v>
          </cell>
          <cell r="H299">
            <v>-58073.919999999998</v>
          </cell>
          <cell r="I299">
            <v>0</v>
          </cell>
          <cell r="J299">
            <v>-58073.919999999998</v>
          </cell>
          <cell r="K299">
            <v>-22228.33</v>
          </cell>
        </row>
        <row r="300">
          <cell r="F300">
            <v>-242824.75</v>
          </cell>
          <cell r="G300">
            <v>0</v>
          </cell>
          <cell r="H300">
            <v>-242824.75</v>
          </cell>
          <cell r="I300">
            <v>0</v>
          </cell>
          <cell r="J300">
            <v>-242824.75</v>
          </cell>
          <cell r="K300">
            <v>-288628.53000000003</v>
          </cell>
        </row>
        <row r="301">
          <cell r="F301">
            <v>-28579.01</v>
          </cell>
          <cell r="G301">
            <v>0</v>
          </cell>
          <cell r="H301">
            <v>-28579.01</v>
          </cell>
          <cell r="I301">
            <v>0</v>
          </cell>
          <cell r="J301">
            <v>-28579.01</v>
          </cell>
          <cell r="K301">
            <v>-14866.81</v>
          </cell>
        </row>
        <row r="302">
          <cell r="F302">
            <v>-24130531.219999999</v>
          </cell>
          <cell r="G302">
            <v>0</v>
          </cell>
          <cell r="H302">
            <v>-24130531.219999999</v>
          </cell>
          <cell r="I302">
            <v>0</v>
          </cell>
          <cell r="J302">
            <v>-24130531.219999999</v>
          </cell>
          <cell r="K302">
            <v>-16841554</v>
          </cell>
        </row>
        <row r="303">
          <cell r="F303">
            <v>-91251.24</v>
          </cell>
          <cell r="G303">
            <v>0</v>
          </cell>
          <cell r="H303">
            <v>-91251.24</v>
          </cell>
          <cell r="I303">
            <v>0</v>
          </cell>
          <cell r="J303">
            <v>-91251.24</v>
          </cell>
          <cell r="K303">
            <v>-2626.13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F305">
            <v>0.06</v>
          </cell>
          <cell r="G305">
            <v>0</v>
          </cell>
          <cell r="H305">
            <v>0.06</v>
          </cell>
          <cell r="I305">
            <v>0</v>
          </cell>
          <cell r="J305">
            <v>0.06</v>
          </cell>
          <cell r="K305">
            <v>0.06</v>
          </cell>
        </row>
        <row r="306">
          <cell r="F306">
            <v>-0.36</v>
          </cell>
          <cell r="G306">
            <v>0</v>
          </cell>
          <cell r="H306">
            <v>-0.36</v>
          </cell>
          <cell r="I306">
            <v>0</v>
          </cell>
          <cell r="J306">
            <v>-0.36</v>
          </cell>
          <cell r="K306">
            <v>-0.36</v>
          </cell>
        </row>
        <row r="307">
          <cell r="F307">
            <v>0.09</v>
          </cell>
          <cell r="G307">
            <v>0</v>
          </cell>
          <cell r="H307">
            <v>0.09</v>
          </cell>
          <cell r="I307">
            <v>0</v>
          </cell>
          <cell r="J307">
            <v>0.09</v>
          </cell>
          <cell r="K307">
            <v>0.09</v>
          </cell>
        </row>
        <row r="308">
          <cell r="F308">
            <v>-3733.49</v>
          </cell>
          <cell r="G308">
            <v>0</v>
          </cell>
          <cell r="H308">
            <v>-3733.49</v>
          </cell>
          <cell r="I308">
            <v>0</v>
          </cell>
          <cell r="J308">
            <v>-3733.49</v>
          </cell>
          <cell r="K308">
            <v>-2741.77</v>
          </cell>
        </row>
        <row r="309"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-749868.9</v>
          </cell>
        </row>
        <row r="310">
          <cell r="F310">
            <v>-17734282.190000001</v>
          </cell>
          <cell r="G310">
            <v>0</v>
          </cell>
          <cell r="H310">
            <v>-17734282.190000001</v>
          </cell>
          <cell r="I310">
            <v>0</v>
          </cell>
          <cell r="J310">
            <v>-17734282.190000001</v>
          </cell>
          <cell r="K310">
            <v>-25336406.84</v>
          </cell>
        </row>
        <row r="311">
          <cell r="F311">
            <v>-109375774.27</v>
          </cell>
          <cell r="G311">
            <v>0</v>
          </cell>
          <cell r="H311">
            <v>-109375774.27</v>
          </cell>
          <cell r="I311">
            <v>0</v>
          </cell>
          <cell r="J311">
            <v>-109375774.27</v>
          </cell>
          <cell r="K311">
            <v>-75798665.439999998</v>
          </cell>
        </row>
        <row r="312">
          <cell r="F312">
            <v>778447.32</v>
          </cell>
          <cell r="G312">
            <v>0</v>
          </cell>
          <cell r="H312">
            <v>778447.32</v>
          </cell>
          <cell r="I312">
            <v>0</v>
          </cell>
          <cell r="J312">
            <v>778447.32</v>
          </cell>
          <cell r="K312">
            <v>-2898794.53</v>
          </cell>
        </row>
        <row r="313">
          <cell r="F313">
            <v>1330052.26</v>
          </cell>
          <cell r="G313">
            <v>-1330052.26</v>
          </cell>
          <cell r="H313">
            <v>0</v>
          </cell>
          <cell r="I313">
            <v>0</v>
          </cell>
          <cell r="J313">
            <v>0</v>
          </cell>
          <cell r="K313">
            <v>1330052.26</v>
          </cell>
        </row>
        <row r="314">
          <cell r="F314">
            <v>-93731.77</v>
          </cell>
          <cell r="G314">
            <v>0</v>
          </cell>
          <cell r="H314">
            <v>-93731.77</v>
          </cell>
          <cell r="I314">
            <v>0</v>
          </cell>
          <cell r="J314">
            <v>-93731.77</v>
          </cell>
          <cell r="K314">
            <v>27203.19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F316">
            <v>-149660330.43000004</v>
          </cell>
          <cell r="G316">
            <v>-1330052.26</v>
          </cell>
          <cell r="H316">
            <v>-150990382.69000003</v>
          </cell>
          <cell r="I316">
            <v>0</v>
          </cell>
          <cell r="J316">
            <v>-150990382.69000003</v>
          </cell>
          <cell r="K316">
            <v>-120730130.13</v>
          </cell>
        </row>
        <row r="318">
          <cell r="F318">
            <v>246065.68</v>
          </cell>
          <cell r="G318">
            <v>-31301359.579999998</v>
          </cell>
          <cell r="H318">
            <v>-31055293.899999999</v>
          </cell>
          <cell r="I318">
            <v>-1431.62</v>
          </cell>
          <cell r="J318">
            <v>-31056725.52</v>
          </cell>
          <cell r="K318">
            <v>-30442405.579999998</v>
          </cell>
        </row>
        <row r="319">
          <cell r="F319">
            <v>-20457035.079999998</v>
          </cell>
          <cell r="G319">
            <v>0</v>
          </cell>
          <cell r="H319">
            <v>-20457035.079999998</v>
          </cell>
          <cell r="I319">
            <v>0</v>
          </cell>
          <cell r="J319">
            <v>-20457035.079999998</v>
          </cell>
          <cell r="K319">
            <v>-22299999.75</v>
          </cell>
        </row>
        <row r="320">
          <cell r="F320">
            <v>-20148243.440000001</v>
          </cell>
          <cell r="G320">
            <v>0</v>
          </cell>
          <cell r="H320">
            <v>-20148243.440000001</v>
          </cell>
          <cell r="I320">
            <v>-1849288.98</v>
          </cell>
          <cell r="J320">
            <v>-21997532.420000002</v>
          </cell>
          <cell r="K320">
            <v>1842964.67</v>
          </cell>
        </row>
        <row r="321">
          <cell r="F321">
            <v>-10390354.939999999</v>
          </cell>
          <cell r="G321">
            <v>0</v>
          </cell>
          <cell r="H321">
            <v>-10390354.939999999</v>
          </cell>
          <cell r="I321">
            <v>0</v>
          </cell>
          <cell r="J321">
            <v>-10390354.939999999</v>
          </cell>
          <cell r="K321">
            <v>-13979705.640000001</v>
          </cell>
        </row>
        <row r="322">
          <cell r="F322">
            <v>-323241557.86000001</v>
          </cell>
          <cell r="G322">
            <v>0</v>
          </cell>
          <cell r="H322">
            <v>-323241557.86000001</v>
          </cell>
          <cell r="I322">
            <v>199964090.25999999</v>
          </cell>
          <cell r="J322">
            <v>-123277467.59999999</v>
          </cell>
          <cell r="K322">
            <v>-91705314.349999994</v>
          </cell>
        </row>
        <row r="323">
          <cell r="F323">
            <v>120791223.11</v>
          </cell>
          <cell r="G323">
            <v>0</v>
          </cell>
          <cell r="H323">
            <v>120791223.11</v>
          </cell>
          <cell r="I323">
            <v>0</v>
          </cell>
          <cell r="J323">
            <v>120791223.11</v>
          </cell>
          <cell r="K323">
            <v>95289994.939999998</v>
          </cell>
        </row>
        <row r="324">
          <cell r="F324">
            <v>-4242961.84</v>
          </cell>
          <cell r="G324">
            <v>0</v>
          </cell>
          <cell r="H324">
            <v>-4242961.84</v>
          </cell>
          <cell r="I324">
            <v>0</v>
          </cell>
          <cell r="J324">
            <v>-4242961.84</v>
          </cell>
          <cell r="K324">
            <v>-4803460.21</v>
          </cell>
        </row>
        <row r="325">
          <cell r="F325">
            <v>-72342074.900000006</v>
          </cell>
          <cell r="G325">
            <v>0</v>
          </cell>
          <cell r="H325">
            <v>-72342074.900000006</v>
          </cell>
          <cell r="I325">
            <v>-562242.52</v>
          </cell>
          <cell r="J325">
            <v>-72904317.420000002</v>
          </cell>
          <cell r="K325">
            <v>-66380117.549999997</v>
          </cell>
        </row>
        <row r="326">
          <cell r="F326">
            <v>70251945.170000002</v>
          </cell>
          <cell r="G326">
            <v>0</v>
          </cell>
          <cell r="H326">
            <v>70251945.170000002</v>
          </cell>
          <cell r="I326">
            <v>-2354.46</v>
          </cell>
          <cell r="J326">
            <v>70249590.709999993</v>
          </cell>
          <cell r="K326">
            <v>66940615.920000002</v>
          </cell>
        </row>
        <row r="327">
          <cell r="F327">
            <v>-259532994.09999996</v>
          </cell>
          <cell r="G327">
            <v>-31301359.579999998</v>
          </cell>
          <cell r="H327">
            <v>-290834353.68000001</v>
          </cell>
          <cell r="I327">
            <v>197548772.67999998</v>
          </cell>
          <cell r="J327">
            <v>-93285581.000000015</v>
          </cell>
          <cell r="K327">
            <v>-65537427.549999967</v>
          </cell>
        </row>
        <row r="329">
          <cell r="F329">
            <v>-2.2999999999999998</v>
          </cell>
          <cell r="G329">
            <v>0</v>
          </cell>
          <cell r="H329">
            <v>-2.2999999999999998</v>
          </cell>
          <cell r="I329">
            <v>0</v>
          </cell>
          <cell r="J329">
            <v>-2.2999999999999998</v>
          </cell>
          <cell r="K329">
            <v>-2.2999999999999998</v>
          </cell>
        </row>
        <row r="330"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F335">
            <v>-5358.97</v>
          </cell>
          <cell r="G335">
            <v>0</v>
          </cell>
          <cell r="H335">
            <v>-5358.97</v>
          </cell>
          <cell r="I335">
            <v>0</v>
          </cell>
          <cell r="J335">
            <v>-5358.97</v>
          </cell>
          <cell r="K335">
            <v>-143283.32</v>
          </cell>
        </row>
        <row r="336">
          <cell r="F336">
            <v>31558.639999999999</v>
          </cell>
          <cell r="G336">
            <v>0</v>
          </cell>
          <cell r="H336">
            <v>31558.639999999999</v>
          </cell>
          <cell r="I336">
            <v>0</v>
          </cell>
          <cell r="J336">
            <v>31558.639999999999</v>
          </cell>
          <cell r="K336">
            <v>1084123.98</v>
          </cell>
        </row>
        <row r="337">
          <cell r="F337">
            <v>-1639254.48</v>
          </cell>
          <cell r="G337">
            <v>0</v>
          </cell>
          <cell r="H337">
            <v>-1639254.48</v>
          </cell>
          <cell r="I337">
            <v>0</v>
          </cell>
          <cell r="J337">
            <v>-1639254.48</v>
          </cell>
          <cell r="K337">
            <v>-2580095.14</v>
          </cell>
        </row>
        <row r="338">
          <cell r="F338">
            <v>-49801939.229999997</v>
          </cell>
          <cell r="G338">
            <v>0</v>
          </cell>
          <cell r="H338">
            <v>-49801939.229999997</v>
          </cell>
          <cell r="I338">
            <v>0</v>
          </cell>
          <cell r="J338">
            <v>-49801939.229999997</v>
          </cell>
          <cell r="K338">
            <v>687321.39</v>
          </cell>
        </row>
        <row r="339">
          <cell r="F339">
            <v>119552.62</v>
          </cell>
          <cell r="G339">
            <v>0</v>
          </cell>
          <cell r="H339">
            <v>119552.62</v>
          </cell>
          <cell r="I339">
            <v>0</v>
          </cell>
          <cell r="J339">
            <v>119552.62</v>
          </cell>
          <cell r="K339">
            <v>-46573377.689999998</v>
          </cell>
        </row>
        <row r="340">
          <cell r="F340">
            <v>-0.04</v>
          </cell>
          <cell r="G340">
            <v>0</v>
          </cell>
          <cell r="H340">
            <v>-0.04</v>
          </cell>
          <cell r="I340">
            <v>-9151200</v>
          </cell>
          <cell r="J340">
            <v>-9151200.0399999991</v>
          </cell>
          <cell r="K340">
            <v>-0.04</v>
          </cell>
        </row>
        <row r="341">
          <cell r="F341">
            <v>-17750000</v>
          </cell>
          <cell r="G341">
            <v>0</v>
          </cell>
          <cell r="H341">
            <v>-17750000</v>
          </cell>
          <cell r="I341">
            <v>0</v>
          </cell>
          <cell r="J341">
            <v>-17750000</v>
          </cell>
          <cell r="K341">
            <v>0</v>
          </cell>
        </row>
        <row r="342">
          <cell r="F342">
            <v>-69045443.75999999</v>
          </cell>
          <cell r="G342">
            <v>0</v>
          </cell>
          <cell r="H342">
            <v>-69045443.75999999</v>
          </cell>
          <cell r="I342">
            <v>-9151200</v>
          </cell>
          <cell r="J342">
            <v>-78196643.75999999</v>
          </cell>
          <cell r="K342">
            <v>-47525313.119999997</v>
          </cell>
        </row>
        <row r="344">
          <cell r="F344">
            <v>-60673457.780000001</v>
          </cell>
          <cell r="G344">
            <v>0</v>
          </cell>
          <cell r="H344">
            <v>-60673457.780000001</v>
          </cell>
          <cell r="I344">
            <v>0</v>
          </cell>
          <cell r="J344">
            <v>-60673457.780000001</v>
          </cell>
          <cell r="K344">
            <v>-33187331.239999998</v>
          </cell>
        </row>
        <row r="345">
          <cell r="F345">
            <v>-60673457.780000001</v>
          </cell>
          <cell r="G345">
            <v>0</v>
          </cell>
          <cell r="H345">
            <v>-60673457.780000001</v>
          </cell>
          <cell r="I345">
            <v>0</v>
          </cell>
          <cell r="J345">
            <v>-60673457.780000001</v>
          </cell>
          <cell r="K345">
            <v>-33187331.239999998</v>
          </cell>
        </row>
        <row r="347">
          <cell r="F347">
            <v>-8953105.0500000007</v>
          </cell>
          <cell r="G347">
            <v>0</v>
          </cell>
          <cell r="H347">
            <v>-8953105.0500000007</v>
          </cell>
          <cell r="I347">
            <v>0</v>
          </cell>
          <cell r="J347">
            <v>-8953105.0500000007</v>
          </cell>
          <cell r="K347">
            <v>0</v>
          </cell>
        </row>
        <row r="348">
          <cell r="F348">
            <v>-173034406.77000001</v>
          </cell>
          <cell r="G348">
            <v>1904921</v>
          </cell>
          <cell r="H348">
            <v>-171129485.77000001</v>
          </cell>
          <cell r="I348">
            <v>-1394.31</v>
          </cell>
          <cell r="J348">
            <v>-171130880.08000001</v>
          </cell>
          <cell r="K348">
            <v>-134303767.13999999</v>
          </cell>
        </row>
        <row r="349">
          <cell r="F349">
            <v>-15187773.16</v>
          </cell>
          <cell r="G349">
            <v>0</v>
          </cell>
          <cell r="H349">
            <v>-15187773.16</v>
          </cell>
          <cell r="I349">
            <v>0</v>
          </cell>
          <cell r="J349">
            <v>-15187773.16</v>
          </cell>
          <cell r="K349">
            <v>-18338445.59</v>
          </cell>
        </row>
        <row r="350">
          <cell r="F350">
            <v>15059993.76</v>
          </cell>
          <cell r="G350">
            <v>0</v>
          </cell>
          <cell r="H350">
            <v>15059993.76</v>
          </cell>
          <cell r="I350">
            <v>0</v>
          </cell>
          <cell r="J350">
            <v>15059993.76</v>
          </cell>
          <cell r="K350">
            <v>-11206206.35</v>
          </cell>
        </row>
        <row r="351">
          <cell r="F351">
            <v>-182115291.22000003</v>
          </cell>
          <cell r="G351">
            <v>1904921</v>
          </cell>
          <cell r="H351">
            <v>-180210370.22000003</v>
          </cell>
          <cell r="I351">
            <v>-1394.31</v>
          </cell>
          <cell r="J351">
            <v>-180211764.53000003</v>
          </cell>
          <cell r="K351">
            <v>-163848419.07999998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F355">
            <v>-64541359.490000002</v>
          </cell>
          <cell r="G355">
            <v>30033497.48</v>
          </cell>
          <cell r="H355">
            <v>-34507862.009999998</v>
          </cell>
          <cell r="I355">
            <v>32457868.329999998</v>
          </cell>
          <cell r="J355">
            <v>-2049993.68</v>
          </cell>
          <cell r="K355">
            <v>7.0000000000000007E-2</v>
          </cell>
        </row>
        <row r="356">
          <cell r="F356">
            <v>20500.23</v>
          </cell>
          <cell r="G356">
            <v>0</v>
          </cell>
          <cell r="H356">
            <v>20500.23</v>
          </cell>
          <cell r="I356">
            <v>0</v>
          </cell>
          <cell r="J356">
            <v>20500.23</v>
          </cell>
          <cell r="K356">
            <v>-0.71</v>
          </cell>
        </row>
        <row r="357">
          <cell r="F357">
            <v>11683752.16</v>
          </cell>
          <cell r="G357">
            <v>0</v>
          </cell>
          <cell r="H357">
            <v>11683752.16</v>
          </cell>
          <cell r="I357">
            <v>0</v>
          </cell>
          <cell r="J357">
            <v>11683752.16</v>
          </cell>
          <cell r="K357">
            <v>-5093608.6900000004</v>
          </cell>
        </row>
        <row r="358">
          <cell r="F358">
            <v>1445631.06</v>
          </cell>
          <cell r="G358">
            <v>0</v>
          </cell>
          <cell r="H358">
            <v>1445631.06</v>
          </cell>
          <cell r="I358">
            <v>0</v>
          </cell>
          <cell r="J358">
            <v>1445631.06</v>
          </cell>
          <cell r="K358">
            <v>780168.02</v>
          </cell>
        </row>
        <row r="359">
          <cell r="F359">
            <v>-6105709.8899999997</v>
          </cell>
          <cell r="G359">
            <v>0</v>
          </cell>
          <cell r="H359">
            <v>-6105709.8899999997</v>
          </cell>
          <cell r="I359">
            <v>-17164.66</v>
          </cell>
          <cell r="J359">
            <v>-6122874.5499999998</v>
          </cell>
          <cell r="K359">
            <v>-1076824.1499999999</v>
          </cell>
        </row>
        <row r="360">
          <cell r="F360">
            <v>987380.09</v>
          </cell>
          <cell r="G360">
            <v>0</v>
          </cell>
          <cell r="H360">
            <v>987380.09</v>
          </cell>
          <cell r="I360">
            <v>0</v>
          </cell>
          <cell r="J360">
            <v>987380.09</v>
          </cell>
          <cell r="K360">
            <v>7298.68</v>
          </cell>
        </row>
        <row r="361">
          <cell r="F361">
            <v>81181.75</v>
          </cell>
          <cell r="G361">
            <v>0</v>
          </cell>
          <cell r="H361">
            <v>81181.75</v>
          </cell>
          <cell r="I361">
            <v>2230.7600000000002</v>
          </cell>
          <cell r="J361">
            <v>83412.509999999995</v>
          </cell>
          <cell r="K361">
            <v>-29221.439999999999</v>
          </cell>
        </row>
        <row r="362">
          <cell r="F362">
            <v>-175061.34</v>
          </cell>
          <cell r="G362">
            <v>0</v>
          </cell>
          <cell r="H362">
            <v>-175061.34</v>
          </cell>
          <cell r="I362">
            <v>0</v>
          </cell>
          <cell r="J362">
            <v>-175061.34</v>
          </cell>
          <cell r="K362">
            <v>-30317.599999999999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F364">
            <v>-344934.43</v>
          </cell>
          <cell r="G364">
            <v>0</v>
          </cell>
          <cell r="H364">
            <v>-344934.43</v>
          </cell>
          <cell r="I364">
            <v>0</v>
          </cell>
          <cell r="J364">
            <v>-344934.43</v>
          </cell>
          <cell r="K364">
            <v>-457960.41</v>
          </cell>
        </row>
        <row r="365">
          <cell r="F365">
            <v>-2589428.09</v>
          </cell>
          <cell r="G365">
            <v>0</v>
          </cell>
          <cell r="H365">
            <v>-2589428.09</v>
          </cell>
          <cell r="I365">
            <v>0</v>
          </cell>
          <cell r="J365">
            <v>-2589428.09</v>
          </cell>
          <cell r="K365">
            <v>-1534090.91</v>
          </cell>
        </row>
        <row r="366">
          <cell r="F366">
            <v>-1242.18</v>
          </cell>
          <cell r="G366">
            <v>0</v>
          </cell>
          <cell r="H366">
            <v>-1242.18</v>
          </cell>
          <cell r="I366">
            <v>0</v>
          </cell>
          <cell r="J366">
            <v>-1242.18</v>
          </cell>
          <cell r="K366">
            <v>-58495.94</v>
          </cell>
        </row>
        <row r="367">
          <cell r="F367">
            <v>-3494536.35</v>
          </cell>
          <cell r="G367">
            <v>0</v>
          </cell>
          <cell r="H367">
            <v>-3494536.35</v>
          </cell>
          <cell r="I367">
            <v>0</v>
          </cell>
          <cell r="J367">
            <v>-3494536.35</v>
          </cell>
          <cell r="K367">
            <v>-1672072.1</v>
          </cell>
        </row>
        <row r="368">
          <cell r="F368">
            <v>-224258.3</v>
          </cell>
          <cell r="G368">
            <v>0</v>
          </cell>
          <cell r="H368">
            <v>-224258.3</v>
          </cell>
          <cell r="I368">
            <v>0</v>
          </cell>
          <cell r="J368">
            <v>-224258.3</v>
          </cell>
          <cell r="K368">
            <v>-11350.05</v>
          </cell>
        </row>
        <row r="369">
          <cell r="F369">
            <v>-7.0000000000000007E-2</v>
          </cell>
          <cell r="G369">
            <v>0</v>
          </cell>
          <cell r="H369">
            <v>-7.0000000000000007E-2</v>
          </cell>
          <cell r="I369">
            <v>0</v>
          </cell>
          <cell r="J369">
            <v>-7.0000000000000007E-2</v>
          </cell>
          <cell r="K369">
            <v>-7.0000000000000007E-2</v>
          </cell>
        </row>
        <row r="370">
          <cell r="F370">
            <v>5104970.0599999996</v>
          </cell>
          <cell r="G370">
            <v>0</v>
          </cell>
          <cell r="H370">
            <v>5104970.0599999996</v>
          </cell>
          <cell r="I370">
            <v>0</v>
          </cell>
          <cell r="J370">
            <v>5104970.0599999996</v>
          </cell>
          <cell r="K370">
            <v>4043070.21</v>
          </cell>
        </row>
        <row r="371"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F372">
            <v>0.01</v>
          </cell>
          <cell r="G372">
            <v>0</v>
          </cell>
          <cell r="H372">
            <v>0.01</v>
          </cell>
          <cell r="I372">
            <v>0</v>
          </cell>
          <cell r="J372">
            <v>0.01</v>
          </cell>
          <cell r="K372">
            <v>-126353.26</v>
          </cell>
        </row>
        <row r="373">
          <cell r="F373">
            <v>-6032038.6900000004</v>
          </cell>
          <cell r="G373">
            <v>0</v>
          </cell>
          <cell r="H373">
            <v>-6032038.6900000004</v>
          </cell>
          <cell r="I373">
            <v>7640.11</v>
          </cell>
          <cell r="J373">
            <v>-6024398.5800000001</v>
          </cell>
          <cell r="K373">
            <v>-4567788.7699999996</v>
          </cell>
        </row>
        <row r="374">
          <cell r="F374">
            <v>17067.68</v>
          </cell>
          <cell r="G374">
            <v>0</v>
          </cell>
          <cell r="H374">
            <v>17067.68</v>
          </cell>
          <cell r="I374">
            <v>0</v>
          </cell>
          <cell r="J374">
            <v>17067.68</v>
          </cell>
          <cell r="K374">
            <v>-7336.96</v>
          </cell>
        </row>
        <row r="375">
          <cell r="F375">
            <v>59809.760000000002</v>
          </cell>
          <cell r="G375">
            <v>0</v>
          </cell>
          <cell r="H375">
            <v>59809.760000000002</v>
          </cell>
          <cell r="I375">
            <v>0</v>
          </cell>
          <cell r="J375">
            <v>59809.760000000002</v>
          </cell>
          <cell r="K375">
            <v>25280.61</v>
          </cell>
        </row>
        <row r="376">
          <cell r="F376">
            <v>611489.86</v>
          </cell>
          <cell r="G376">
            <v>0</v>
          </cell>
          <cell r="H376">
            <v>611489.86</v>
          </cell>
          <cell r="I376">
            <v>0</v>
          </cell>
          <cell r="J376">
            <v>611489.86</v>
          </cell>
          <cell r="K376">
            <v>0</v>
          </cell>
        </row>
        <row r="377">
          <cell r="F377">
            <v>-28321.39</v>
          </cell>
          <cell r="G377">
            <v>0</v>
          </cell>
          <cell r="H377">
            <v>-28321.39</v>
          </cell>
          <cell r="I377">
            <v>0</v>
          </cell>
          <cell r="J377">
            <v>-28321.39</v>
          </cell>
          <cell r="K377">
            <v>-9680.0499999999993</v>
          </cell>
        </row>
        <row r="378">
          <cell r="F378">
            <v>-54340.19</v>
          </cell>
          <cell r="G378">
            <v>0</v>
          </cell>
          <cell r="H378">
            <v>-54340.19</v>
          </cell>
          <cell r="I378">
            <v>0</v>
          </cell>
          <cell r="J378">
            <v>-54340.19</v>
          </cell>
          <cell r="K378">
            <v>-25126.61</v>
          </cell>
        </row>
        <row r="379">
          <cell r="F379">
            <v>596.6</v>
          </cell>
          <cell r="G379">
            <v>0</v>
          </cell>
          <cell r="H379">
            <v>596.6</v>
          </cell>
          <cell r="I379">
            <v>0</v>
          </cell>
          <cell r="J379">
            <v>596.6</v>
          </cell>
          <cell r="K379">
            <v>0</v>
          </cell>
        </row>
        <row r="380">
          <cell r="F380">
            <v>-18416.8</v>
          </cell>
          <cell r="G380">
            <v>0</v>
          </cell>
          <cell r="H380">
            <v>-18416.8</v>
          </cell>
          <cell r="I380">
            <v>0</v>
          </cell>
          <cell r="J380">
            <v>-18416.8</v>
          </cell>
          <cell r="K380">
            <v>0</v>
          </cell>
        </row>
        <row r="381">
          <cell r="F381">
            <v>362.96</v>
          </cell>
          <cell r="G381">
            <v>0</v>
          </cell>
          <cell r="H381">
            <v>362.96</v>
          </cell>
          <cell r="I381">
            <v>0</v>
          </cell>
          <cell r="J381">
            <v>362.96</v>
          </cell>
          <cell r="K381">
            <v>0.11</v>
          </cell>
        </row>
        <row r="382">
          <cell r="F382">
            <v>-1233176.18</v>
          </cell>
          <cell r="G382">
            <v>0</v>
          </cell>
          <cell r="H382">
            <v>-1233176.18</v>
          </cell>
          <cell r="I382">
            <v>0</v>
          </cell>
          <cell r="J382">
            <v>-1233176.18</v>
          </cell>
          <cell r="K382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-0.03</v>
          </cell>
        </row>
        <row r="384">
          <cell r="F384">
            <v>-2505949.14</v>
          </cell>
          <cell r="G384">
            <v>0</v>
          </cell>
          <cell r="H384">
            <v>-2505949.14</v>
          </cell>
          <cell r="I384">
            <v>0</v>
          </cell>
          <cell r="J384">
            <v>-2505949.14</v>
          </cell>
          <cell r="K384">
            <v>836889.24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F386">
            <v>-86699.96</v>
          </cell>
          <cell r="G386">
            <v>0</v>
          </cell>
          <cell r="H386">
            <v>-86699.96</v>
          </cell>
          <cell r="I386">
            <v>0</v>
          </cell>
          <cell r="J386">
            <v>-86699.96</v>
          </cell>
          <cell r="K386">
            <v>-86699.96</v>
          </cell>
        </row>
        <row r="387"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F389">
            <v>-303909.58</v>
          </cell>
          <cell r="G389">
            <v>0</v>
          </cell>
          <cell r="H389">
            <v>-303909.58</v>
          </cell>
          <cell r="I389">
            <v>-4620.8</v>
          </cell>
          <cell r="J389">
            <v>-308530.38</v>
          </cell>
          <cell r="K389">
            <v>-386933.96</v>
          </cell>
        </row>
        <row r="390">
          <cell r="F390">
            <v>127410.72</v>
          </cell>
          <cell r="G390">
            <v>0</v>
          </cell>
          <cell r="H390">
            <v>127410.72</v>
          </cell>
          <cell r="I390">
            <v>0</v>
          </cell>
          <cell r="J390">
            <v>127410.72</v>
          </cell>
          <cell r="K390">
            <v>-359724.57</v>
          </cell>
        </row>
        <row r="391">
          <cell r="F391">
            <v>-180079.97</v>
          </cell>
          <cell r="G391">
            <v>0</v>
          </cell>
          <cell r="H391">
            <v>-180079.97</v>
          </cell>
          <cell r="I391">
            <v>0</v>
          </cell>
          <cell r="J391">
            <v>-180079.97</v>
          </cell>
          <cell r="K391">
            <v>-88239.97</v>
          </cell>
        </row>
        <row r="392">
          <cell r="F392">
            <v>135740</v>
          </cell>
          <cell r="G392">
            <v>0</v>
          </cell>
          <cell r="H392">
            <v>135740</v>
          </cell>
          <cell r="I392">
            <v>0</v>
          </cell>
          <cell r="J392">
            <v>135740</v>
          </cell>
          <cell r="K392">
            <v>43900</v>
          </cell>
        </row>
        <row r="393">
          <cell r="F393">
            <v>-301497</v>
          </cell>
          <cell r="G393">
            <v>0</v>
          </cell>
          <cell r="H393">
            <v>-301497</v>
          </cell>
          <cell r="I393">
            <v>0</v>
          </cell>
          <cell r="J393">
            <v>-301497</v>
          </cell>
          <cell r="K393">
            <v>-239529</v>
          </cell>
        </row>
        <row r="394">
          <cell r="F394">
            <v>-46780.83</v>
          </cell>
          <cell r="G394">
            <v>0</v>
          </cell>
          <cell r="H394">
            <v>-46780.83</v>
          </cell>
          <cell r="I394">
            <v>-25020.720000000001</v>
          </cell>
          <cell r="J394">
            <v>-71801.55</v>
          </cell>
          <cell r="K394">
            <v>-80742.33</v>
          </cell>
        </row>
        <row r="395">
          <cell r="F395">
            <v>-81201600.969999999</v>
          </cell>
          <cell r="G395">
            <v>80142896.159999996</v>
          </cell>
          <cell r="H395">
            <v>-1058704.81</v>
          </cell>
          <cell r="I395">
            <v>0</v>
          </cell>
          <cell r="J395">
            <v>-1058704.81</v>
          </cell>
          <cell r="K395">
            <v>0</v>
          </cell>
        </row>
        <row r="396">
          <cell r="F396">
            <v>-38490.31</v>
          </cell>
          <cell r="G396">
            <v>0</v>
          </cell>
          <cell r="H396">
            <v>-38490.31</v>
          </cell>
          <cell r="I396">
            <v>0</v>
          </cell>
          <cell r="J396">
            <v>-38490.31</v>
          </cell>
          <cell r="K396">
            <v>588.66</v>
          </cell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-50130.33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F399">
            <v>-149231938.20999998</v>
          </cell>
          <cell r="G399">
            <v>110176393.64</v>
          </cell>
          <cell r="H399">
            <v>-39055544.570000008</v>
          </cell>
          <cell r="I399">
            <v>32420933.02</v>
          </cell>
          <cell r="J399">
            <v>-6634611.549999998</v>
          </cell>
          <cell r="K399">
            <v>-10255032.270000005</v>
          </cell>
        </row>
        <row r="401">
          <cell r="F401">
            <v>-2295179.5</v>
          </cell>
          <cell r="G401">
            <v>0</v>
          </cell>
          <cell r="H401">
            <v>-2295179.5</v>
          </cell>
          <cell r="I401">
            <v>0</v>
          </cell>
          <cell r="J401">
            <v>-2295179.5</v>
          </cell>
          <cell r="K401">
            <v>-4301199.87</v>
          </cell>
        </row>
        <row r="402">
          <cell r="F402">
            <v>-2295179.5</v>
          </cell>
          <cell r="G402">
            <v>0</v>
          </cell>
          <cell r="H402">
            <v>-2295179.5</v>
          </cell>
          <cell r="I402">
            <v>0</v>
          </cell>
          <cell r="J402">
            <v>-2295179.5</v>
          </cell>
          <cell r="K402">
            <v>-4301199.87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6">
          <cell r="F406">
            <v>-242203612.50999999</v>
          </cell>
          <cell r="G406">
            <v>0</v>
          </cell>
          <cell r="H406">
            <v>-242203612.50999999</v>
          </cell>
          <cell r="I406">
            <v>0</v>
          </cell>
          <cell r="J406">
            <v>-242203612.50999999</v>
          </cell>
          <cell r="K406">
            <v>-207902476.18000001</v>
          </cell>
        </row>
        <row r="407">
          <cell r="F407">
            <v>-1903078</v>
          </cell>
          <cell r="G407">
            <v>0</v>
          </cell>
          <cell r="H407">
            <v>-1903078</v>
          </cell>
          <cell r="I407">
            <v>0</v>
          </cell>
          <cell r="J407">
            <v>-1903078</v>
          </cell>
          <cell r="K407">
            <v>-1903078</v>
          </cell>
        </row>
        <row r="408">
          <cell r="F408">
            <v>-200779655.22999999</v>
          </cell>
          <cell r="G408">
            <v>0</v>
          </cell>
          <cell r="H408">
            <v>-200779655.22999999</v>
          </cell>
          <cell r="I408">
            <v>0</v>
          </cell>
          <cell r="J408">
            <v>-200779655.22999999</v>
          </cell>
          <cell r="K408">
            <v>-74958898.239999995</v>
          </cell>
        </row>
        <row r="409">
          <cell r="F409">
            <v>97537091.650000006</v>
          </cell>
          <cell r="G409">
            <v>0</v>
          </cell>
          <cell r="H409">
            <v>97537091.650000006</v>
          </cell>
          <cell r="I409">
            <v>0</v>
          </cell>
          <cell r="J409">
            <v>97537091.650000006</v>
          </cell>
          <cell r="K409">
            <v>60466149.799999997</v>
          </cell>
        </row>
        <row r="410">
          <cell r="F410">
            <v>-23770022.82</v>
          </cell>
          <cell r="G410">
            <v>0</v>
          </cell>
          <cell r="H410">
            <v>-23770022.82</v>
          </cell>
          <cell r="I410">
            <v>0</v>
          </cell>
          <cell r="J410">
            <v>-23770022.82</v>
          </cell>
          <cell r="K410">
            <v>-19501720.489999998</v>
          </cell>
        </row>
        <row r="411">
          <cell r="F411">
            <v>-3556811.8</v>
          </cell>
          <cell r="G411">
            <v>0</v>
          </cell>
          <cell r="H411">
            <v>-3556811.8</v>
          </cell>
          <cell r="I411">
            <v>0</v>
          </cell>
          <cell r="J411">
            <v>-3556811.8</v>
          </cell>
          <cell r="K411">
            <v>-2281216.0299999998</v>
          </cell>
        </row>
        <row r="412">
          <cell r="F412">
            <v>-2000590.26</v>
          </cell>
          <cell r="G412">
            <v>0</v>
          </cell>
          <cell r="H412">
            <v>-2000590.26</v>
          </cell>
          <cell r="I412">
            <v>0</v>
          </cell>
          <cell r="J412">
            <v>-2000590.26</v>
          </cell>
          <cell r="K412">
            <v>-1544656.63</v>
          </cell>
        </row>
        <row r="413">
          <cell r="F413">
            <v>-972519.37</v>
          </cell>
          <cell r="G413">
            <v>0</v>
          </cell>
          <cell r="H413">
            <v>-972519.37</v>
          </cell>
          <cell r="I413">
            <v>0</v>
          </cell>
          <cell r="J413">
            <v>-972519.37</v>
          </cell>
          <cell r="K413">
            <v>-1275595.77</v>
          </cell>
        </row>
        <row r="414">
          <cell r="F414">
            <v>-371645.3</v>
          </cell>
          <cell r="G414">
            <v>0</v>
          </cell>
          <cell r="H414">
            <v>-371645.3</v>
          </cell>
          <cell r="I414">
            <v>0</v>
          </cell>
          <cell r="J414">
            <v>-371645.3</v>
          </cell>
          <cell r="K414">
            <v>-455933.63</v>
          </cell>
        </row>
        <row r="415">
          <cell r="F415">
            <v>-378020843.64000005</v>
          </cell>
          <cell r="G415">
            <v>0</v>
          </cell>
          <cell r="H415">
            <v>-378020843.64000005</v>
          </cell>
          <cell r="I415">
            <v>0</v>
          </cell>
          <cell r="J415">
            <v>-378020843.64000005</v>
          </cell>
          <cell r="K415">
            <v>-249357425.17000002</v>
          </cell>
        </row>
        <row r="417"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9">
          <cell r="F419">
            <v>0.08</v>
          </cell>
          <cell r="G419">
            <v>0</v>
          </cell>
          <cell r="H419">
            <v>0.08</v>
          </cell>
          <cell r="I419">
            <v>0</v>
          </cell>
          <cell r="J419">
            <v>0.08</v>
          </cell>
          <cell r="K419">
            <v>0.02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F422">
            <v>-0.02</v>
          </cell>
          <cell r="G422">
            <v>0</v>
          </cell>
          <cell r="H422">
            <v>-0.02</v>
          </cell>
          <cell r="I422">
            <v>0</v>
          </cell>
          <cell r="J422">
            <v>-0.02</v>
          </cell>
          <cell r="K422">
            <v>-0.04</v>
          </cell>
        </row>
        <row r="423"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0.05</v>
          </cell>
        </row>
        <row r="425"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F426">
            <v>0.03</v>
          </cell>
          <cell r="G426">
            <v>0</v>
          </cell>
          <cell r="H426">
            <v>0.03</v>
          </cell>
          <cell r="I426">
            <v>0</v>
          </cell>
          <cell r="J426">
            <v>0.03</v>
          </cell>
          <cell r="K426">
            <v>-0.02</v>
          </cell>
        </row>
        <row r="427">
          <cell r="F427">
            <v>-0.03</v>
          </cell>
          <cell r="G427">
            <v>0</v>
          </cell>
          <cell r="H427">
            <v>-0.03</v>
          </cell>
          <cell r="I427">
            <v>0</v>
          </cell>
          <cell r="J427">
            <v>-0.03</v>
          </cell>
          <cell r="K427">
            <v>0.06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F429">
            <v>0.01</v>
          </cell>
          <cell r="G429">
            <v>0</v>
          </cell>
          <cell r="H429">
            <v>0.01</v>
          </cell>
          <cell r="I429">
            <v>0</v>
          </cell>
          <cell r="J429">
            <v>0.01</v>
          </cell>
          <cell r="K429">
            <v>0</v>
          </cell>
        </row>
        <row r="430">
          <cell r="F430">
            <v>7.0000000000000007E-2</v>
          </cell>
          <cell r="G430">
            <v>0</v>
          </cell>
          <cell r="H430">
            <v>7.0000000000000007E-2</v>
          </cell>
          <cell r="I430">
            <v>0</v>
          </cell>
          <cell r="J430">
            <v>7.0000000000000007E-2</v>
          </cell>
          <cell r="K430">
            <v>7.0000000000000007E-2</v>
          </cell>
        </row>
        <row r="432">
          <cell r="F432">
            <v>-1799999840</v>
          </cell>
          <cell r="G432">
            <v>0</v>
          </cell>
          <cell r="H432">
            <v>-1799999840</v>
          </cell>
          <cell r="I432">
            <v>-200000160</v>
          </cell>
          <cell r="J432">
            <v>-2000000000</v>
          </cell>
          <cell r="K432">
            <v>0</v>
          </cell>
        </row>
        <row r="433">
          <cell r="F433">
            <v>-1799999840</v>
          </cell>
          <cell r="G433">
            <v>0</v>
          </cell>
          <cell r="H433">
            <v>-1799999840</v>
          </cell>
          <cell r="I433">
            <v>-200000160</v>
          </cell>
          <cell r="J433">
            <v>-2000000000</v>
          </cell>
          <cell r="K433">
            <v>0</v>
          </cell>
        </row>
        <row r="435">
          <cell r="F435">
            <v>0</v>
          </cell>
          <cell r="G435">
            <v>0</v>
          </cell>
          <cell r="H435">
            <v>0</v>
          </cell>
          <cell r="I435">
            <v>-3155352.52</v>
          </cell>
          <cell r="J435">
            <v>-3155352.52</v>
          </cell>
          <cell r="K435">
            <v>0</v>
          </cell>
        </row>
        <row r="436">
          <cell r="F436">
            <v>0</v>
          </cell>
          <cell r="G436">
            <v>0</v>
          </cell>
          <cell r="H436">
            <v>0</v>
          </cell>
          <cell r="I436">
            <v>-3155352.52</v>
          </cell>
          <cell r="J436">
            <v>-3155352.52</v>
          </cell>
          <cell r="K436">
            <v>0</v>
          </cell>
        </row>
        <row r="438">
          <cell r="F438">
            <v>-611102243.38999999</v>
          </cell>
          <cell r="G438">
            <v>246213667.77000001</v>
          </cell>
          <cell r="H438">
            <v>-364888575.62</v>
          </cell>
          <cell r="I438">
            <v>0</v>
          </cell>
          <cell r="J438">
            <v>-364888575.62</v>
          </cell>
          <cell r="K438">
            <v>-611102243.38999999</v>
          </cell>
        </row>
        <row r="439">
          <cell r="F439">
            <v>-611102243.38999999</v>
          </cell>
          <cell r="G439">
            <v>246213667.77000001</v>
          </cell>
          <cell r="H439">
            <v>-364888575.62</v>
          </cell>
          <cell r="I439">
            <v>0</v>
          </cell>
          <cell r="J439">
            <v>-364888575.62</v>
          </cell>
          <cell r="K439">
            <v>-611102243.38999999</v>
          </cell>
        </row>
        <row r="441">
          <cell r="F441">
            <v>0</v>
          </cell>
          <cell r="G441">
            <v>-500000000</v>
          </cell>
          <cell r="H441">
            <v>-500000000</v>
          </cell>
          <cell r="I441">
            <v>0</v>
          </cell>
          <cell r="J441">
            <v>-500000000</v>
          </cell>
          <cell r="K441">
            <v>-500000000</v>
          </cell>
        </row>
        <row r="442">
          <cell r="F442">
            <v>0</v>
          </cell>
          <cell r="G442">
            <v>-500000000</v>
          </cell>
          <cell r="H442">
            <v>-500000000</v>
          </cell>
          <cell r="I442">
            <v>0</v>
          </cell>
          <cell r="J442">
            <v>-500000000</v>
          </cell>
          <cell r="K442">
            <v>-500000000</v>
          </cell>
        </row>
        <row r="444">
          <cell r="F444">
            <v>0</v>
          </cell>
          <cell r="G444">
            <v>-50000000</v>
          </cell>
          <cell r="H444">
            <v>-50000000</v>
          </cell>
          <cell r="I444">
            <v>0</v>
          </cell>
          <cell r="J444">
            <v>-50000000</v>
          </cell>
          <cell r="K444">
            <v>-50000000</v>
          </cell>
        </row>
        <row r="445">
          <cell r="F445">
            <v>0</v>
          </cell>
          <cell r="G445">
            <v>-50000000</v>
          </cell>
          <cell r="H445">
            <v>-50000000</v>
          </cell>
          <cell r="I445">
            <v>0</v>
          </cell>
          <cell r="J445">
            <v>-50000000</v>
          </cell>
          <cell r="K445">
            <v>-50000000</v>
          </cell>
        </row>
        <row r="447">
          <cell r="F447">
            <v>0</v>
          </cell>
          <cell r="G447">
            <v>-2826225200</v>
          </cell>
          <cell r="H447">
            <v>-2826225200</v>
          </cell>
          <cell r="I447">
            <v>0</v>
          </cell>
          <cell r="J447">
            <v>-2826225200</v>
          </cell>
          <cell r="K447">
            <v>-2826225200</v>
          </cell>
        </row>
        <row r="448">
          <cell r="F448">
            <v>0</v>
          </cell>
          <cell r="G448">
            <v>-2826225200</v>
          </cell>
          <cell r="H448">
            <v>-2826225200</v>
          </cell>
          <cell r="I448">
            <v>0</v>
          </cell>
          <cell r="J448">
            <v>-2826225200</v>
          </cell>
          <cell r="K448">
            <v>-2826225200</v>
          </cell>
        </row>
        <row r="450">
          <cell r="F450">
            <v>0</v>
          </cell>
          <cell r="G450">
            <v>-364199307.63999999</v>
          </cell>
          <cell r="H450">
            <v>-364199307.63999999</v>
          </cell>
          <cell r="I450">
            <v>0</v>
          </cell>
          <cell r="J450">
            <v>-364199307.63999999</v>
          </cell>
          <cell r="K450">
            <v>333606036.13</v>
          </cell>
        </row>
        <row r="451">
          <cell r="F451">
            <v>0</v>
          </cell>
          <cell r="G451">
            <v>-364199307.63999999</v>
          </cell>
          <cell r="H451">
            <v>-364199307.63999999</v>
          </cell>
          <cell r="I451">
            <v>0</v>
          </cell>
          <cell r="J451">
            <v>-364199307.63999999</v>
          </cell>
          <cell r="K451">
            <v>333606036.13</v>
          </cell>
        </row>
        <row r="453">
          <cell r="F453">
            <v>0</v>
          </cell>
          <cell r="G453">
            <v>-1307406829.2</v>
          </cell>
          <cell r="H453">
            <v>-1307406829.2</v>
          </cell>
          <cell r="I453">
            <v>102036340.15000001</v>
          </cell>
          <cell r="J453">
            <v>-1205370489.05</v>
          </cell>
          <cell r="K453">
            <v>-1365445986.21</v>
          </cell>
        </row>
        <row r="454">
          <cell r="F454">
            <v>0</v>
          </cell>
          <cell r="G454">
            <v>-1307406829.2</v>
          </cell>
          <cell r="H454">
            <v>-1307406829.2</v>
          </cell>
          <cell r="I454">
            <v>102036340.15000001</v>
          </cell>
          <cell r="J454">
            <v>-1205370489.05</v>
          </cell>
          <cell r="K454">
            <v>-1365445986.21</v>
          </cell>
        </row>
        <row r="456">
          <cell r="F456">
            <v>0</v>
          </cell>
          <cell r="G456">
            <v>0</v>
          </cell>
          <cell r="H456">
            <v>0</v>
          </cell>
          <cell r="I456">
            <v>-2166390978.2600002</v>
          </cell>
          <cell r="J456">
            <v>-2166390978.2600002</v>
          </cell>
          <cell r="K456">
            <v>-1506233555</v>
          </cell>
        </row>
        <row r="457"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F459">
            <v>0</v>
          </cell>
          <cell r="G459">
            <v>0</v>
          </cell>
          <cell r="H459">
            <v>0</v>
          </cell>
          <cell r="I459">
            <v>-2166390978.2600002</v>
          </cell>
          <cell r="J459">
            <v>-2166390978.2600002</v>
          </cell>
          <cell r="K459">
            <v>-1506233555</v>
          </cell>
        </row>
        <row r="461">
          <cell r="F461">
            <v>-71651727.319999993</v>
          </cell>
          <cell r="G461">
            <v>71651727.319999993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F462">
            <v>-71651727.319999993</v>
          </cell>
          <cell r="G462">
            <v>71651727.319999993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4">
          <cell r="F464">
            <v>-53411467.920000002</v>
          </cell>
          <cell r="G464">
            <v>53411467.920000002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F465">
            <v>33059549.850000001</v>
          </cell>
          <cell r="G465">
            <v>-33059549.850000001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F466">
            <v>264773.40999999997</v>
          </cell>
          <cell r="G466">
            <v>-264773.40999999997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-11717453.6</v>
          </cell>
          <cell r="G467">
            <v>11717453.6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F469">
            <v>-31804598.259999998</v>
          </cell>
          <cell r="G469">
            <v>31804598.259999998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F472">
            <v>1198173.3799999999</v>
          </cell>
          <cell r="G472">
            <v>-1198173.3799999999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F473">
            <v>9041128.0399999991</v>
          </cell>
          <cell r="G473">
            <v>-9041128.0399999991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F474">
            <v>162.44</v>
          </cell>
          <cell r="G474">
            <v>-162.44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F476">
            <v>-821090.19</v>
          </cell>
          <cell r="G476">
            <v>821090.19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F479">
            <v>9418373.6699999981</v>
          </cell>
          <cell r="G479">
            <v>-9418373.6699999981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1">
          <cell r="F481">
            <v>-4514298704.96</v>
          </cell>
          <cell r="G481">
            <v>4514298704.96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F482">
            <v>87824546.989999995</v>
          </cell>
          <cell r="G482">
            <v>-87824546.989999995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F483">
            <v>260.13</v>
          </cell>
          <cell r="G483">
            <v>-260.13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F484">
            <v>0.01</v>
          </cell>
          <cell r="G484">
            <v>-0.01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F485">
            <v>-0.01</v>
          </cell>
          <cell r="G485">
            <v>0.01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F486">
            <v>-0.01</v>
          </cell>
          <cell r="G486">
            <v>0.01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F489">
            <v>-3.01</v>
          </cell>
          <cell r="G489">
            <v>3.01</v>
          </cell>
          <cell r="H489">
            <v>0</v>
          </cell>
          <cell r="I489">
            <v>3</v>
          </cell>
          <cell r="J489">
            <v>3</v>
          </cell>
          <cell r="K489">
            <v>0</v>
          </cell>
        </row>
        <row r="490">
          <cell r="F490">
            <v>0.08</v>
          </cell>
          <cell r="G490">
            <v>-0.08</v>
          </cell>
          <cell r="H490">
            <v>0</v>
          </cell>
          <cell r="I490">
            <v>0</v>
          </cell>
          <cell r="J490">
            <v>0</v>
          </cell>
          <cell r="K490">
            <v>-0.02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0.02</v>
          </cell>
        </row>
        <row r="494">
          <cell r="F494">
            <v>915.78</v>
          </cell>
          <cell r="G494">
            <v>-915.78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0.01</v>
          </cell>
        </row>
        <row r="496">
          <cell r="F496">
            <v>-0.03</v>
          </cell>
          <cell r="G496">
            <v>0.03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</row>
        <row r="497">
          <cell r="F497">
            <v>-7.0000000000000007E-2</v>
          </cell>
          <cell r="G497">
            <v>7.0000000000000007E-2</v>
          </cell>
          <cell r="H497">
            <v>0</v>
          </cell>
          <cell r="I497">
            <v>0</v>
          </cell>
          <cell r="J497">
            <v>0</v>
          </cell>
          <cell r="K497">
            <v>0.01</v>
          </cell>
        </row>
        <row r="498"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F499">
            <v>-628969598.08000004</v>
          </cell>
          <cell r="G499">
            <v>628969598.08000004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F500">
            <v>120272168.81</v>
          </cell>
          <cell r="G500">
            <v>-120272168.81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F502">
            <v>84196187.269999996</v>
          </cell>
          <cell r="G502">
            <v>-84196187.269999996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F503">
            <v>-37804712.210000001</v>
          </cell>
          <cell r="G503">
            <v>37804712.210000001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F504">
            <v>-0.01</v>
          </cell>
          <cell r="G504">
            <v>0.01</v>
          </cell>
          <cell r="H504">
            <v>0</v>
          </cell>
          <cell r="I504">
            <v>0</v>
          </cell>
          <cell r="J504">
            <v>0</v>
          </cell>
          <cell r="K504">
            <v>-0.01</v>
          </cell>
        </row>
        <row r="505">
          <cell r="F505">
            <v>0</v>
          </cell>
          <cell r="G505">
            <v>-2754856337.3000002</v>
          </cell>
          <cell r="H505">
            <v>-2754856337.3000002</v>
          </cell>
          <cell r="I505">
            <v>2754856337.3000002</v>
          </cell>
          <cell r="J505">
            <v>0</v>
          </cell>
          <cell r="K505">
            <v>0.12</v>
          </cell>
        </row>
        <row r="506">
          <cell r="F506">
            <v>-4888778939.3199997</v>
          </cell>
          <cell r="G506">
            <v>2133922602.0199995</v>
          </cell>
          <cell r="H506">
            <v>-2754856337.3000002</v>
          </cell>
          <cell r="I506">
            <v>2754856340.3000002</v>
          </cell>
          <cell r="J506">
            <v>3</v>
          </cell>
          <cell r="K506">
            <v>0.13</v>
          </cell>
        </row>
        <row r="508"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</row>
        <row r="512">
          <cell r="F512">
            <v>-2060157448.55</v>
          </cell>
          <cell r="G512">
            <v>2060157448.55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F513">
            <v>-2060157448.55</v>
          </cell>
          <cell r="G513">
            <v>2060157448.55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F516">
            <v>25.21</v>
          </cell>
          <cell r="G516">
            <v>-25.21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F517">
            <v>25.21</v>
          </cell>
          <cell r="G517">
            <v>-25.21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9"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F521">
            <v>72103004.280000001</v>
          </cell>
          <cell r="G521">
            <v>-72103004.280000001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F523">
            <v>72103004.280000001</v>
          </cell>
          <cell r="G523">
            <v>-72103004.280000001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5"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</row>
        <row r="526"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</row>
        <row r="529"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</row>
        <row r="532"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</row>
        <row r="533"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5"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2"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</row>
        <row r="545"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F546">
            <v>-33053335.440000001</v>
          </cell>
          <cell r="G546">
            <v>33053335.440000001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</row>
        <row r="547">
          <cell r="F547">
            <v>-33053335.440000001</v>
          </cell>
          <cell r="G547">
            <v>33053335.440000001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9">
          <cell r="F549">
            <v>11707597.380000001</v>
          </cell>
          <cell r="G549">
            <v>-11707597.380000001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F550">
            <v>-162.44</v>
          </cell>
          <cell r="G550">
            <v>162.44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F551">
            <v>11707434.940000001</v>
          </cell>
          <cell r="G551">
            <v>-11707434.940000001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3">
          <cell r="F553">
            <v>821090.19</v>
          </cell>
          <cell r="G553">
            <v>-821090.19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F554">
            <v>-120272168.81</v>
          </cell>
          <cell r="G554">
            <v>120272168.81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F555">
            <v>37804712.210000001</v>
          </cell>
          <cell r="G555">
            <v>-37804712.210000001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F556">
            <v>-1198173.3799999999</v>
          </cell>
          <cell r="G556">
            <v>1198173.3799999999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F557">
            <v>-82844539.789999992</v>
          </cell>
          <cell r="G557">
            <v>82844539.789999992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9">
          <cell r="F559">
            <v>-87824546.989999995</v>
          </cell>
          <cell r="G559">
            <v>87824546.989999995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F560">
            <v>-76571072.780000001</v>
          </cell>
          <cell r="G560">
            <v>76571072.780000001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F561">
            <v>-164395619.76999998</v>
          </cell>
          <cell r="G561">
            <v>164395619.76999998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3">
          <cell r="F563">
            <v>80840652.329999998</v>
          </cell>
          <cell r="G563">
            <v>-80840652.329999998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F564">
            <v>-4304769.3600000003</v>
          </cell>
          <cell r="G564">
            <v>4304769.3600000003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F566">
            <v>76535882.969999999</v>
          </cell>
          <cell r="G566">
            <v>-76535882.969999999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8"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1400000000</v>
          </cell>
        </row>
        <row r="569">
          <cell r="F569">
            <v>2000000000</v>
          </cell>
          <cell r="G569">
            <v>0</v>
          </cell>
          <cell r="H569">
            <v>2000000000</v>
          </cell>
          <cell r="I569">
            <v>0</v>
          </cell>
          <cell r="J569">
            <v>2000000000</v>
          </cell>
          <cell r="K569">
            <v>0</v>
          </cell>
        </row>
        <row r="570">
          <cell r="F570">
            <v>2000000000</v>
          </cell>
          <cell r="G570">
            <v>0</v>
          </cell>
          <cell r="H570">
            <v>2000000000</v>
          </cell>
          <cell r="I570">
            <v>0</v>
          </cell>
          <cell r="J570">
            <v>2000000000</v>
          </cell>
          <cell r="K570">
            <v>1400000000</v>
          </cell>
        </row>
        <row r="572">
          <cell r="F572">
            <v>-1307673548.04</v>
          </cell>
          <cell r="G572">
            <v>0</v>
          </cell>
          <cell r="H572">
            <v>-1307673548.04</v>
          </cell>
          <cell r="I572">
            <v>0</v>
          </cell>
          <cell r="J572">
            <v>-1307673548.04</v>
          </cell>
          <cell r="K572">
            <v>-1474304225.24</v>
          </cell>
        </row>
        <row r="573">
          <cell r="F573">
            <v>7873682.3099999996</v>
          </cell>
          <cell r="G573">
            <v>0</v>
          </cell>
          <cell r="H573">
            <v>7873682.3099999996</v>
          </cell>
          <cell r="I573">
            <v>0</v>
          </cell>
          <cell r="J573">
            <v>7873682.3099999996</v>
          </cell>
          <cell r="K573">
            <v>7882094.7999999998</v>
          </cell>
        </row>
        <row r="574">
          <cell r="F574">
            <v>-5881778201.3000002</v>
          </cell>
          <cell r="G574">
            <v>0</v>
          </cell>
          <cell r="H574">
            <v>-5881778201.3000002</v>
          </cell>
          <cell r="I574">
            <v>0</v>
          </cell>
          <cell r="J574">
            <v>-5881778201.3000002</v>
          </cell>
          <cell r="K574">
            <v>-5636269361.8999996</v>
          </cell>
        </row>
        <row r="575">
          <cell r="F575">
            <v>87692832.409999996</v>
          </cell>
          <cell r="G575">
            <v>0</v>
          </cell>
          <cell r="H575">
            <v>87692832.409999996</v>
          </cell>
          <cell r="I575">
            <v>0</v>
          </cell>
          <cell r="J575">
            <v>87692832.409999996</v>
          </cell>
          <cell r="K575">
            <v>78367281.689999998</v>
          </cell>
        </row>
        <row r="576">
          <cell r="F576">
            <v>-345441891.50999999</v>
          </cell>
          <cell r="G576">
            <v>0</v>
          </cell>
          <cell r="H576">
            <v>-345441891.50999999</v>
          </cell>
          <cell r="I576">
            <v>0</v>
          </cell>
          <cell r="J576">
            <v>-345441891.50999999</v>
          </cell>
          <cell r="K576">
            <v>-299412495.04000002</v>
          </cell>
        </row>
        <row r="577">
          <cell r="F577">
            <v>-3061048.22</v>
          </cell>
          <cell r="G577">
            <v>0</v>
          </cell>
          <cell r="H577">
            <v>-3061048.22</v>
          </cell>
          <cell r="I577">
            <v>0</v>
          </cell>
          <cell r="J577">
            <v>-3061048.22</v>
          </cell>
          <cell r="K577">
            <v>-3138071.14</v>
          </cell>
        </row>
        <row r="578">
          <cell r="F578">
            <v>-127103.71</v>
          </cell>
          <cell r="G578">
            <v>0</v>
          </cell>
          <cell r="H578">
            <v>-127103.71</v>
          </cell>
          <cell r="I578">
            <v>0</v>
          </cell>
          <cell r="J578">
            <v>-127103.71</v>
          </cell>
          <cell r="K578">
            <v>0</v>
          </cell>
        </row>
        <row r="579">
          <cell r="F579">
            <v>-48717720.469999999</v>
          </cell>
          <cell r="G579">
            <v>0</v>
          </cell>
          <cell r="H579">
            <v>-48717720.469999999</v>
          </cell>
          <cell r="I579">
            <v>0</v>
          </cell>
          <cell r="J579">
            <v>-48717720.469999999</v>
          </cell>
          <cell r="K579">
            <v>-42188253.170000002</v>
          </cell>
        </row>
        <row r="580">
          <cell r="F580">
            <v>-69936301.340000004</v>
          </cell>
          <cell r="G580">
            <v>0</v>
          </cell>
          <cell r="H580">
            <v>-69936301.340000004</v>
          </cell>
          <cell r="I580">
            <v>0</v>
          </cell>
          <cell r="J580">
            <v>-69936301.340000004</v>
          </cell>
          <cell r="K580">
            <v>-36378814.030000001</v>
          </cell>
        </row>
        <row r="581">
          <cell r="F581">
            <v>-551450.16</v>
          </cell>
          <cell r="G581">
            <v>0</v>
          </cell>
          <cell r="H581">
            <v>-551450.16</v>
          </cell>
          <cell r="I581">
            <v>0</v>
          </cell>
          <cell r="J581">
            <v>-551450.16</v>
          </cell>
          <cell r="K581">
            <v>-329200.64000000001</v>
          </cell>
        </row>
        <row r="582">
          <cell r="F582">
            <v>-2745828.25</v>
          </cell>
          <cell r="G582">
            <v>0</v>
          </cell>
          <cell r="H582">
            <v>-2745828.25</v>
          </cell>
          <cell r="I582">
            <v>0</v>
          </cell>
          <cell r="J582">
            <v>-2745828.25</v>
          </cell>
          <cell r="K582">
            <v>-2366596.21</v>
          </cell>
        </row>
        <row r="583"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F584">
            <v>-3851954.55</v>
          </cell>
          <cell r="G584">
            <v>0</v>
          </cell>
          <cell r="H584">
            <v>-3851954.55</v>
          </cell>
          <cell r="I584">
            <v>0</v>
          </cell>
          <cell r="J584">
            <v>-3851954.55</v>
          </cell>
          <cell r="K584">
            <v>-4144269.17</v>
          </cell>
        </row>
        <row r="585">
          <cell r="F585">
            <v>-3909588.28</v>
          </cell>
          <cell r="G585">
            <v>0</v>
          </cell>
          <cell r="H585">
            <v>-3909588.28</v>
          </cell>
          <cell r="I585">
            <v>0</v>
          </cell>
          <cell r="J585">
            <v>-3909588.28</v>
          </cell>
          <cell r="K585">
            <v>-3636636.99</v>
          </cell>
        </row>
        <row r="586">
          <cell r="F586">
            <v>-7572228121.1100016</v>
          </cell>
          <cell r="G586">
            <v>0</v>
          </cell>
          <cell r="H586">
            <v>-7572228121.1100016</v>
          </cell>
          <cell r="I586">
            <v>0</v>
          </cell>
          <cell r="J586">
            <v>-7572228121.1100016</v>
          </cell>
          <cell r="K586">
            <v>-7415918547.0400009</v>
          </cell>
        </row>
        <row r="588"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-7264966.46</v>
          </cell>
        </row>
        <row r="589">
          <cell r="F589">
            <v>-7042991.5499999998</v>
          </cell>
          <cell r="G589">
            <v>0</v>
          </cell>
          <cell r="H589">
            <v>-7042991.5499999998</v>
          </cell>
          <cell r="I589">
            <v>0</v>
          </cell>
          <cell r="J589">
            <v>-7042991.5499999998</v>
          </cell>
          <cell r="K589">
            <v>-7121674.2000000002</v>
          </cell>
        </row>
        <row r="590">
          <cell r="F590">
            <v>-3566117.66</v>
          </cell>
          <cell r="G590">
            <v>0</v>
          </cell>
          <cell r="H590">
            <v>-3566117.66</v>
          </cell>
          <cell r="I590">
            <v>0</v>
          </cell>
          <cell r="J590">
            <v>-3566117.66</v>
          </cell>
          <cell r="K590">
            <v>-3620551.74</v>
          </cell>
        </row>
        <row r="591">
          <cell r="F591">
            <v>-213774263.19999999</v>
          </cell>
          <cell r="G591">
            <v>0</v>
          </cell>
          <cell r="H591">
            <v>-213774263.19999999</v>
          </cell>
          <cell r="I591">
            <v>-73742054.920000002</v>
          </cell>
          <cell r="J591">
            <v>-287516318.12</v>
          </cell>
          <cell r="K591">
            <v>-181759112.15000001</v>
          </cell>
        </row>
        <row r="592">
          <cell r="F592">
            <v>-3652465.62</v>
          </cell>
          <cell r="G592">
            <v>0</v>
          </cell>
          <cell r="H592">
            <v>-3652465.62</v>
          </cell>
          <cell r="I592">
            <v>0</v>
          </cell>
          <cell r="J592">
            <v>-3652465.62</v>
          </cell>
          <cell r="K592">
            <v>-0.01</v>
          </cell>
        </row>
        <row r="593">
          <cell r="F593">
            <v>-35456374.469999999</v>
          </cell>
          <cell r="G593">
            <v>-16718819.699999999</v>
          </cell>
          <cell r="H593">
            <v>-52175194.170000002</v>
          </cell>
          <cell r="I593">
            <v>25375</v>
          </cell>
          <cell r="J593">
            <v>-52149819.170000002</v>
          </cell>
          <cell r="K593">
            <v>-17881383.780000001</v>
          </cell>
        </row>
        <row r="594">
          <cell r="F594">
            <v>-3797877647.9299998</v>
          </cell>
          <cell r="G594">
            <v>0</v>
          </cell>
          <cell r="H594">
            <v>-3797877647.9299998</v>
          </cell>
          <cell r="I594">
            <v>0</v>
          </cell>
          <cell r="J594">
            <v>-3797877647.9299998</v>
          </cell>
          <cell r="K594">
            <v>-3376874849.4299998</v>
          </cell>
        </row>
        <row r="595">
          <cell r="F595">
            <v>293829.71999999997</v>
          </cell>
          <cell r="G595">
            <v>0</v>
          </cell>
          <cell r="H595">
            <v>293829.71999999997</v>
          </cell>
          <cell r="I595">
            <v>0</v>
          </cell>
          <cell r="J595">
            <v>293829.71999999997</v>
          </cell>
          <cell r="K595">
            <v>-1400744.55</v>
          </cell>
        </row>
        <row r="596">
          <cell r="F596">
            <v>646977.77</v>
          </cell>
          <cell r="G596">
            <v>0</v>
          </cell>
          <cell r="H596">
            <v>646977.77</v>
          </cell>
          <cell r="I596">
            <v>0</v>
          </cell>
          <cell r="J596">
            <v>646977.77</v>
          </cell>
          <cell r="K596">
            <v>-29351134.68</v>
          </cell>
        </row>
        <row r="597">
          <cell r="F597">
            <v>22646812.670000002</v>
          </cell>
          <cell r="G597">
            <v>0</v>
          </cell>
          <cell r="H597">
            <v>22646812.670000002</v>
          </cell>
          <cell r="I597">
            <v>0</v>
          </cell>
          <cell r="J597">
            <v>22646812.670000002</v>
          </cell>
          <cell r="K597">
            <v>67445729.640000001</v>
          </cell>
        </row>
        <row r="598"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2902155.21</v>
          </cell>
        </row>
        <row r="599">
          <cell r="F599">
            <v>-110821233.7</v>
          </cell>
          <cell r="G599">
            <v>0</v>
          </cell>
          <cell r="H599">
            <v>-110821233.7</v>
          </cell>
          <cell r="I599">
            <v>0</v>
          </cell>
          <cell r="J599">
            <v>-110821233.7</v>
          </cell>
          <cell r="K599">
            <v>17202403.93</v>
          </cell>
        </row>
        <row r="600">
          <cell r="F600">
            <v>22348070.670000002</v>
          </cell>
          <cell r="G600">
            <v>0</v>
          </cell>
          <cell r="H600">
            <v>22348070.670000002</v>
          </cell>
          <cell r="I600">
            <v>0</v>
          </cell>
          <cell r="J600">
            <v>22348070.670000002</v>
          </cell>
          <cell r="K600">
            <v>-66971632.75</v>
          </cell>
        </row>
        <row r="601">
          <cell r="F601">
            <v>211268.87</v>
          </cell>
          <cell r="G601">
            <v>0</v>
          </cell>
          <cell r="H601">
            <v>211268.87</v>
          </cell>
          <cell r="I601">
            <v>0</v>
          </cell>
          <cell r="J601">
            <v>211268.87</v>
          </cell>
          <cell r="K601">
            <v>-23878560.309999999</v>
          </cell>
        </row>
        <row r="602">
          <cell r="F602">
            <v>8064432.5800000001</v>
          </cell>
          <cell r="G602">
            <v>0</v>
          </cell>
          <cell r="H602">
            <v>8064432.5800000001</v>
          </cell>
          <cell r="I602">
            <v>0</v>
          </cell>
          <cell r="J602">
            <v>8064432.5800000001</v>
          </cell>
          <cell r="K602">
            <v>15005010.710000001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-15652247.439999999</v>
          </cell>
        </row>
        <row r="604"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-12495.39</v>
          </cell>
        </row>
        <row r="605">
          <cell r="F605">
            <v>53357.68</v>
          </cell>
          <cell r="G605">
            <v>0</v>
          </cell>
          <cell r="H605">
            <v>53357.68</v>
          </cell>
          <cell r="I605">
            <v>0</v>
          </cell>
          <cell r="J605">
            <v>53357.68</v>
          </cell>
          <cell r="K605">
            <v>59838.85</v>
          </cell>
        </row>
        <row r="606">
          <cell r="F606">
            <v>-75560.179999999993</v>
          </cell>
          <cell r="G606">
            <v>0</v>
          </cell>
          <cell r="H606">
            <v>-75560.179999999993</v>
          </cell>
          <cell r="I606">
            <v>0</v>
          </cell>
          <cell r="J606">
            <v>-75560.179999999993</v>
          </cell>
          <cell r="K606">
            <v>-74616.820000000007</v>
          </cell>
        </row>
        <row r="607"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-50</v>
          </cell>
        </row>
        <row r="608">
          <cell r="F608">
            <v>-151798503.49000001</v>
          </cell>
          <cell r="G608">
            <v>0</v>
          </cell>
          <cell r="H608">
            <v>-151798503.49000001</v>
          </cell>
          <cell r="I608">
            <v>0</v>
          </cell>
          <cell r="J608">
            <v>-151798503.49000001</v>
          </cell>
          <cell r="K608">
            <v>-114061251.76000001</v>
          </cell>
        </row>
        <row r="609">
          <cell r="F609">
            <v>9726330.0299999993</v>
          </cell>
          <cell r="G609">
            <v>0</v>
          </cell>
          <cell r="H609">
            <v>9726330.0299999993</v>
          </cell>
          <cell r="I609">
            <v>0</v>
          </cell>
          <cell r="J609">
            <v>9726330.0299999993</v>
          </cell>
          <cell r="K609">
            <v>-3361537.72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-544773410.80999994</v>
          </cell>
          <cell r="J610">
            <v>-544773410.80999994</v>
          </cell>
          <cell r="K610">
            <v>72081678.099999994</v>
          </cell>
        </row>
        <row r="611">
          <cell r="F611">
            <v>-3516689.04</v>
          </cell>
          <cell r="G611">
            <v>0</v>
          </cell>
          <cell r="H611">
            <v>-3516689.04</v>
          </cell>
          <cell r="I611">
            <v>0</v>
          </cell>
          <cell r="J611">
            <v>-3516689.04</v>
          </cell>
          <cell r="K611">
            <v>-3575197.77</v>
          </cell>
        </row>
        <row r="612"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F613">
            <v>334163.68</v>
          </cell>
          <cell r="G613">
            <v>0</v>
          </cell>
          <cell r="H613">
            <v>334163.68</v>
          </cell>
          <cell r="I613">
            <v>0</v>
          </cell>
          <cell r="J613">
            <v>334163.68</v>
          </cell>
          <cell r="K613">
            <v>85215.12</v>
          </cell>
        </row>
        <row r="614">
          <cell r="F614">
            <v>-590592973.14999998</v>
          </cell>
          <cell r="G614">
            <v>0</v>
          </cell>
          <cell r="H614">
            <v>-590592973.14999998</v>
          </cell>
          <cell r="I614">
            <v>0</v>
          </cell>
          <cell r="J614">
            <v>-590592973.14999998</v>
          </cell>
          <cell r="K614">
            <v>-527470564.93000001</v>
          </cell>
        </row>
        <row r="615">
          <cell r="F615">
            <v>-2145226.27</v>
          </cell>
          <cell r="G615">
            <v>0</v>
          </cell>
          <cell r="H615">
            <v>-2145226.27</v>
          </cell>
          <cell r="I615">
            <v>0</v>
          </cell>
          <cell r="J615">
            <v>-2145226.27</v>
          </cell>
          <cell r="K615">
            <v>-1237033.2</v>
          </cell>
        </row>
        <row r="616"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</row>
        <row r="617"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</row>
        <row r="618"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</row>
        <row r="619"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</row>
        <row r="620"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</row>
        <row r="621"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</row>
        <row r="622"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</row>
        <row r="627"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</row>
        <row r="628"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</row>
        <row r="632">
          <cell r="F632">
            <v>-3169231.26</v>
          </cell>
          <cell r="G632">
            <v>0</v>
          </cell>
          <cell r="H632">
            <v>-3169231.26</v>
          </cell>
          <cell r="I632">
            <v>0</v>
          </cell>
          <cell r="J632">
            <v>-3169231.26</v>
          </cell>
          <cell r="K632">
            <v>-2897081.66</v>
          </cell>
        </row>
        <row r="633"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50000000</v>
          </cell>
        </row>
        <row r="634">
          <cell r="F634">
            <v>-38492977.009999998</v>
          </cell>
          <cell r="G634">
            <v>-1640204.97</v>
          </cell>
          <cell r="H634">
            <v>-40133181.979999997</v>
          </cell>
          <cell r="I634">
            <v>-15519849.01</v>
          </cell>
          <cell r="J634">
            <v>-55653030.990000002</v>
          </cell>
          <cell r="K634">
            <v>11827877.380000001</v>
          </cell>
        </row>
        <row r="635">
          <cell r="F635">
            <v>0</v>
          </cell>
          <cell r="G635">
            <v>0</v>
          </cell>
          <cell r="H635">
            <v>0</v>
          </cell>
          <cell r="I635">
            <v>-102071529.95999999</v>
          </cell>
          <cell r="J635">
            <v>-102071529.95999999</v>
          </cell>
          <cell r="K635">
            <v>0</v>
          </cell>
        </row>
        <row r="636">
          <cell r="F636">
            <v>-5239.8599999999997</v>
          </cell>
          <cell r="G636">
            <v>0</v>
          </cell>
          <cell r="H636">
            <v>-5239.8599999999997</v>
          </cell>
          <cell r="I636">
            <v>0</v>
          </cell>
          <cell r="J636">
            <v>-5239.8599999999997</v>
          </cell>
          <cell r="K636">
            <v>0</v>
          </cell>
        </row>
        <row r="637">
          <cell r="F637">
            <v>0.06</v>
          </cell>
          <cell r="G637">
            <v>0</v>
          </cell>
          <cell r="H637">
            <v>0.06</v>
          </cell>
          <cell r="I637">
            <v>0</v>
          </cell>
          <cell r="J637">
            <v>0.06</v>
          </cell>
          <cell r="K637">
            <v>25.21</v>
          </cell>
        </row>
        <row r="638">
          <cell r="F638">
            <v>-2.9</v>
          </cell>
          <cell r="G638">
            <v>0</v>
          </cell>
          <cell r="H638">
            <v>-2.9</v>
          </cell>
          <cell r="I638">
            <v>0</v>
          </cell>
          <cell r="J638">
            <v>-2.9</v>
          </cell>
          <cell r="K638">
            <v>0</v>
          </cell>
        </row>
        <row r="639">
          <cell r="F639">
            <v>0</v>
          </cell>
          <cell r="G639">
            <v>-20432026</v>
          </cell>
          <cell r="H639">
            <v>-20432026</v>
          </cell>
          <cell r="I639">
            <v>-115415739.73</v>
          </cell>
          <cell r="J639">
            <v>-135847765.72999999</v>
          </cell>
          <cell r="K639">
            <v>-84520.47</v>
          </cell>
        </row>
        <row r="640">
          <cell r="F640">
            <v>-8582497.8399999999</v>
          </cell>
          <cell r="G640">
            <v>0</v>
          </cell>
          <cell r="H640">
            <v>-8582497.8399999999</v>
          </cell>
          <cell r="I640">
            <v>0</v>
          </cell>
          <cell r="J640">
            <v>-8582497.8399999999</v>
          </cell>
          <cell r="K640">
            <v>-8582499.1199999992</v>
          </cell>
        </row>
        <row r="641"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F643">
            <v>-1005698</v>
          </cell>
          <cell r="G643">
            <v>0</v>
          </cell>
          <cell r="H643">
            <v>-1005698</v>
          </cell>
          <cell r="I643">
            <v>0</v>
          </cell>
          <cell r="J643">
            <v>-1005698</v>
          </cell>
          <cell r="K643">
            <v>0</v>
          </cell>
        </row>
        <row r="644">
          <cell r="F644">
            <v>-64705.51</v>
          </cell>
          <cell r="G644">
            <v>0</v>
          </cell>
          <cell r="H644">
            <v>-64705.51</v>
          </cell>
          <cell r="I644">
            <v>0</v>
          </cell>
          <cell r="J644">
            <v>-64705.51</v>
          </cell>
          <cell r="K644">
            <v>0</v>
          </cell>
        </row>
        <row r="645">
          <cell r="F645">
            <v>249.02</v>
          </cell>
          <cell r="G645">
            <v>0</v>
          </cell>
          <cell r="H645">
            <v>249.02</v>
          </cell>
          <cell r="I645">
            <v>0</v>
          </cell>
          <cell r="J645">
            <v>249.02</v>
          </cell>
          <cell r="K645">
            <v>0</v>
          </cell>
        </row>
        <row r="646">
          <cell r="F646">
            <v>15962630.68</v>
          </cell>
          <cell r="G646">
            <v>0</v>
          </cell>
          <cell r="H646">
            <v>15962630.68</v>
          </cell>
          <cell r="I646">
            <v>0</v>
          </cell>
          <cell r="J646">
            <v>15962630.68</v>
          </cell>
          <cell r="K646">
            <v>0</v>
          </cell>
        </row>
        <row r="647">
          <cell r="F647">
            <v>-3572270.1</v>
          </cell>
          <cell r="G647">
            <v>2282357</v>
          </cell>
          <cell r="H647">
            <v>-1289913.1000000001</v>
          </cell>
          <cell r="I647">
            <v>0</v>
          </cell>
          <cell r="J647">
            <v>-1289913.1000000001</v>
          </cell>
          <cell r="K647">
            <v>42714313</v>
          </cell>
        </row>
        <row r="648">
          <cell r="F648">
            <v>-16945973.129999999</v>
          </cell>
          <cell r="G648">
            <v>-9386698</v>
          </cell>
          <cell r="H648">
            <v>-26332671.129999999</v>
          </cell>
          <cell r="I648">
            <v>0</v>
          </cell>
          <cell r="J648">
            <v>-26332671.129999999</v>
          </cell>
          <cell r="K648">
            <v>6454716.5199999996</v>
          </cell>
        </row>
        <row r="649">
          <cell r="F649">
            <v>-4911870518.4399996</v>
          </cell>
          <cell r="G649">
            <v>-45895391.670000002</v>
          </cell>
          <cell r="H649">
            <v>-4957765910.1099987</v>
          </cell>
          <cell r="I649">
            <v>-851497209.42999995</v>
          </cell>
          <cell r="J649">
            <v>-5809263119.5399981</v>
          </cell>
          <cell r="K649">
            <v>-4107354742.6699996</v>
          </cell>
        </row>
        <row r="651"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9961.64</v>
          </cell>
        </row>
        <row r="652">
          <cell r="F652">
            <v>9358241.6099999994</v>
          </cell>
          <cell r="G652">
            <v>0</v>
          </cell>
          <cell r="H652">
            <v>9358241.6099999994</v>
          </cell>
          <cell r="I652">
            <v>0</v>
          </cell>
          <cell r="J652">
            <v>9358241.6099999994</v>
          </cell>
          <cell r="K652">
            <v>0</v>
          </cell>
        </row>
        <row r="653">
          <cell r="F653">
            <v>714152252.47000003</v>
          </cell>
          <cell r="G653">
            <v>0</v>
          </cell>
          <cell r="H653">
            <v>714152252.47000003</v>
          </cell>
          <cell r="I653">
            <v>0</v>
          </cell>
          <cell r="J653">
            <v>714152252.47000003</v>
          </cell>
          <cell r="K653">
            <v>629753962.75</v>
          </cell>
        </row>
        <row r="654">
          <cell r="F654">
            <v>22230305.359999999</v>
          </cell>
          <cell r="G654">
            <v>0</v>
          </cell>
          <cell r="H654">
            <v>22230305.359999999</v>
          </cell>
          <cell r="I654">
            <v>0</v>
          </cell>
          <cell r="J654">
            <v>22230305.359999999</v>
          </cell>
          <cell r="K654">
            <v>19687307.300000001</v>
          </cell>
        </row>
        <row r="655">
          <cell r="F655">
            <v>-246026.09</v>
          </cell>
          <cell r="G655">
            <v>0</v>
          </cell>
          <cell r="H655">
            <v>-246026.09</v>
          </cell>
          <cell r="I655">
            <v>0</v>
          </cell>
          <cell r="J655">
            <v>-246026.09</v>
          </cell>
          <cell r="K655">
            <v>-85081.32</v>
          </cell>
        </row>
        <row r="656">
          <cell r="F656">
            <v>36093964.630000003</v>
          </cell>
          <cell r="G656">
            <v>0</v>
          </cell>
          <cell r="H656">
            <v>36093964.630000003</v>
          </cell>
          <cell r="I656">
            <v>-2458870859.23</v>
          </cell>
          <cell r="J656">
            <v>-2422776894.5999999</v>
          </cell>
          <cell r="K656">
            <v>-1998309470.2</v>
          </cell>
        </row>
        <row r="657">
          <cell r="F657">
            <v>2326405.7400000002</v>
          </cell>
          <cell r="G657">
            <v>0</v>
          </cell>
          <cell r="H657">
            <v>2326405.7400000002</v>
          </cell>
          <cell r="I657">
            <v>0</v>
          </cell>
          <cell r="J657">
            <v>2326405.7400000002</v>
          </cell>
          <cell r="K657">
            <v>517830.39</v>
          </cell>
        </row>
        <row r="658">
          <cell r="F658">
            <v>783915143.72000003</v>
          </cell>
          <cell r="G658">
            <v>0</v>
          </cell>
          <cell r="H658">
            <v>783915143.72000003</v>
          </cell>
          <cell r="I658">
            <v>-2458870859.23</v>
          </cell>
          <cell r="J658">
            <v>-1674955715.51</v>
          </cell>
          <cell r="K658">
            <v>-1348425489.4400001</v>
          </cell>
        </row>
        <row r="660">
          <cell r="F660">
            <v>5005243644.1599998</v>
          </cell>
          <cell r="G660">
            <v>0</v>
          </cell>
          <cell r="H660">
            <v>5005243644.1599998</v>
          </cell>
          <cell r="I660">
            <v>-654470061.17999995</v>
          </cell>
          <cell r="J660">
            <v>4350773582.9799995</v>
          </cell>
          <cell r="K660">
            <v>3000043153.9400001</v>
          </cell>
        </row>
        <row r="661">
          <cell r="F661">
            <v>-764420079.77999997</v>
          </cell>
          <cell r="G661">
            <v>0</v>
          </cell>
          <cell r="H661">
            <v>-764420079.77999997</v>
          </cell>
          <cell r="I661">
            <v>0</v>
          </cell>
          <cell r="J661">
            <v>-764420079.77999997</v>
          </cell>
          <cell r="K661">
            <v>116254347.88</v>
          </cell>
        </row>
        <row r="662">
          <cell r="F662">
            <v>-846445.2</v>
          </cell>
          <cell r="G662">
            <v>0</v>
          </cell>
          <cell r="H662">
            <v>-846445.2</v>
          </cell>
          <cell r="I662">
            <v>0</v>
          </cell>
          <cell r="J662">
            <v>-846445.2</v>
          </cell>
          <cell r="K662">
            <v>7737.39</v>
          </cell>
        </row>
        <row r="663"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</row>
        <row r="664">
          <cell r="F664">
            <v>-437431.89</v>
          </cell>
          <cell r="G664">
            <v>0</v>
          </cell>
          <cell r="H664">
            <v>-437431.89</v>
          </cell>
          <cell r="I664">
            <v>0</v>
          </cell>
          <cell r="J664">
            <v>-437431.89</v>
          </cell>
          <cell r="K664">
            <v>106182.79</v>
          </cell>
        </row>
        <row r="665">
          <cell r="F665">
            <v>-72103004.280000001</v>
          </cell>
          <cell r="G665">
            <v>0</v>
          </cell>
          <cell r="H665">
            <v>-72103004.280000001</v>
          </cell>
          <cell r="I665">
            <v>72103004.280000001</v>
          </cell>
          <cell r="J665">
            <v>0</v>
          </cell>
          <cell r="K665">
            <v>0</v>
          </cell>
        </row>
        <row r="666">
          <cell r="F666">
            <v>4167436683.0100002</v>
          </cell>
          <cell r="G666">
            <v>0</v>
          </cell>
          <cell r="H666">
            <v>4167436683.0100002</v>
          </cell>
          <cell r="I666">
            <v>-582367056.89999998</v>
          </cell>
          <cell r="J666">
            <v>3585069626.1100001</v>
          </cell>
          <cell r="K666">
            <v>3116411422</v>
          </cell>
        </row>
        <row r="668">
          <cell r="F668">
            <v>21423354.260000002</v>
          </cell>
          <cell r="G668">
            <v>0</v>
          </cell>
          <cell r="H668">
            <v>21423354.260000002</v>
          </cell>
          <cell r="I668">
            <v>0</v>
          </cell>
          <cell r="J668">
            <v>21423354.260000002</v>
          </cell>
          <cell r="K668">
            <v>12279561.85</v>
          </cell>
        </row>
        <row r="669">
          <cell r="F669">
            <v>13629685.34</v>
          </cell>
          <cell r="G669">
            <v>0</v>
          </cell>
          <cell r="H669">
            <v>13629685.34</v>
          </cell>
          <cell r="I669">
            <v>0</v>
          </cell>
          <cell r="J669">
            <v>13629685.34</v>
          </cell>
          <cell r="K669">
            <v>12087379.01</v>
          </cell>
        </row>
        <row r="670">
          <cell r="F670">
            <v>1383703924.6199999</v>
          </cell>
          <cell r="G670">
            <v>0</v>
          </cell>
          <cell r="H670">
            <v>1383703924.6199999</v>
          </cell>
          <cell r="I670">
            <v>0</v>
          </cell>
          <cell r="J670">
            <v>1383703924.6199999</v>
          </cell>
          <cell r="K670">
            <v>1220583970.51</v>
          </cell>
        </row>
        <row r="671">
          <cell r="F671">
            <v>15068855.560000001</v>
          </cell>
          <cell r="G671">
            <v>0</v>
          </cell>
          <cell r="H671">
            <v>15068855.560000001</v>
          </cell>
          <cell r="I671">
            <v>0</v>
          </cell>
          <cell r="J671">
            <v>15068855.560000001</v>
          </cell>
          <cell r="K671">
            <v>14450612.82</v>
          </cell>
        </row>
        <row r="672">
          <cell r="F672">
            <v>48717720.469999999</v>
          </cell>
          <cell r="G672">
            <v>0</v>
          </cell>
          <cell r="H672">
            <v>48717720.469999999</v>
          </cell>
          <cell r="I672">
            <v>1215856073.97</v>
          </cell>
          <cell r="J672">
            <v>1264573794.4400001</v>
          </cell>
          <cell r="K672">
            <v>1173285834.72</v>
          </cell>
        </row>
        <row r="673">
          <cell r="F673">
            <v>-659174046.75999999</v>
          </cell>
          <cell r="G673">
            <v>0</v>
          </cell>
          <cell r="H673">
            <v>-659174046.75999999</v>
          </cell>
          <cell r="I673">
            <v>973664858</v>
          </cell>
          <cell r="J673">
            <v>314490811.24000001</v>
          </cell>
          <cell r="K673">
            <v>169912210.88</v>
          </cell>
        </row>
        <row r="674">
          <cell r="F674">
            <v>823369493.48999977</v>
          </cell>
          <cell r="G674">
            <v>0</v>
          </cell>
          <cell r="H674">
            <v>823369493.48999977</v>
          </cell>
          <cell r="I674">
            <v>2189520931.9700003</v>
          </cell>
          <cell r="J674">
            <v>3012890425.46</v>
          </cell>
          <cell r="K674">
            <v>2602599569.79</v>
          </cell>
        </row>
        <row r="676">
          <cell r="F676">
            <v>303157757.32999998</v>
          </cell>
          <cell r="G676">
            <v>0</v>
          </cell>
          <cell r="H676">
            <v>303157757.32999998</v>
          </cell>
          <cell r="I676">
            <v>382295.86</v>
          </cell>
          <cell r="J676">
            <v>303540053.19</v>
          </cell>
          <cell r="K676">
            <v>284550212.99000001</v>
          </cell>
        </row>
        <row r="677"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1223653.8799999999</v>
          </cell>
        </row>
        <row r="678">
          <cell r="F678">
            <v>13336308.039999999</v>
          </cell>
          <cell r="G678">
            <v>0</v>
          </cell>
          <cell r="H678">
            <v>13336308.039999999</v>
          </cell>
          <cell r="I678">
            <v>0</v>
          </cell>
          <cell r="J678">
            <v>13336308.039999999</v>
          </cell>
          <cell r="K678">
            <v>12062655.369999999</v>
          </cell>
        </row>
        <row r="679">
          <cell r="F679">
            <v>2935125.23</v>
          </cell>
          <cell r="G679">
            <v>0</v>
          </cell>
          <cell r="H679">
            <v>2935125.23</v>
          </cell>
          <cell r="I679">
            <v>0</v>
          </cell>
          <cell r="J679">
            <v>2935125.23</v>
          </cell>
          <cell r="K679">
            <v>4313340.4400000004</v>
          </cell>
        </row>
        <row r="680">
          <cell r="F680">
            <v>11900251.289999999</v>
          </cell>
          <cell r="G680">
            <v>0</v>
          </cell>
          <cell r="H680">
            <v>11900251.289999999</v>
          </cell>
          <cell r="I680">
            <v>0</v>
          </cell>
          <cell r="J680">
            <v>11900251.289999999</v>
          </cell>
          <cell r="K680">
            <v>11115623.91</v>
          </cell>
        </row>
        <row r="681">
          <cell r="F681">
            <v>11437878.98</v>
          </cell>
          <cell r="G681">
            <v>0</v>
          </cell>
          <cell r="H681">
            <v>11437878.98</v>
          </cell>
          <cell r="I681">
            <v>0</v>
          </cell>
          <cell r="J681">
            <v>11437878.98</v>
          </cell>
          <cell r="K681">
            <v>10890529.880000001</v>
          </cell>
        </row>
        <row r="682"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-314035.68</v>
          </cell>
        </row>
        <row r="683">
          <cell r="F683">
            <v>7283693.9400000004</v>
          </cell>
          <cell r="G683">
            <v>0</v>
          </cell>
          <cell r="H683">
            <v>7283693.9400000004</v>
          </cell>
          <cell r="I683">
            <v>515505.99</v>
          </cell>
          <cell r="J683">
            <v>7799199.9299999997</v>
          </cell>
          <cell r="K683">
            <v>6952245.6500000004</v>
          </cell>
        </row>
        <row r="684">
          <cell r="F684">
            <v>16797799.050000001</v>
          </cell>
          <cell r="G684">
            <v>0</v>
          </cell>
          <cell r="H684">
            <v>16797799.050000001</v>
          </cell>
          <cell r="I684">
            <v>17355.34</v>
          </cell>
          <cell r="J684">
            <v>16815154.390000001</v>
          </cell>
          <cell r="K684">
            <v>27976022.02</v>
          </cell>
        </row>
        <row r="685">
          <cell r="F685">
            <v>15000000</v>
          </cell>
          <cell r="G685">
            <v>0</v>
          </cell>
          <cell r="H685">
            <v>15000000</v>
          </cell>
          <cell r="I685">
            <v>9151200</v>
          </cell>
          <cell r="J685">
            <v>24151200</v>
          </cell>
          <cell r="K685">
            <v>0</v>
          </cell>
        </row>
        <row r="686">
          <cell r="F686">
            <v>8450.66</v>
          </cell>
          <cell r="G686">
            <v>0</v>
          </cell>
          <cell r="H686">
            <v>8450.66</v>
          </cell>
          <cell r="I686">
            <v>0</v>
          </cell>
          <cell r="J686">
            <v>8450.66</v>
          </cell>
          <cell r="K686">
            <v>7433.22</v>
          </cell>
        </row>
        <row r="687">
          <cell r="F687">
            <v>8911655.8100000005</v>
          </cell>
          <cell r="G687">
            <v>0</v>
          </cell>
          <cell r="H687">
            <v>8911655.8100000005</v>
          </cell>
          <cell r="I687">
            <v>0</v>
          </cell>
          <cell r="J687">
            <v>8911655.8100000005</v>
          </cell>
          <cell r="K687">
            <v>0</v>
          </cell>
        </row>
        <row r="688">
          <cell r="F688">
            <v>14202934.76</v>
          </cell>
          <cell r="G688">
            <v>0</v>
          </cell>
          <cell r="H688">
            <v>14202934.76</v>
          </cell>
          <cell r="I688">
            <v>0</v>
          </cell>
          <cell r="J688">
            <v>14202934.76</v>
          </cell>
          <cell r="K688">
            <v>11104894.57</v>
          </cell>
        </row>
        <row r="689">
          <cell r="F689">
            <v>9726554.8200000003</v>
          </cell>
          <cell r="G689">
            <v>0</v>
          </cell>
          <cell r="H689">
            <v>9726554.8200000003</v>
          </cell>
          <cell r="I689">
            <v>940</v>
          </cell>
          <cell r="J689">
            <v>9727494.8200000003</v>
          </cell>
          <cell r="K689">
            <v>7746580</v>
          </cell>
        </row>
        <row r="690"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-23587.4</v>
          </cell>
        </row>
        <row r="691"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F692">
            <v>10556766.49</v>
          </cell>
          <cell r="G692">
            <v>0</v>
          </cell>
          <cell r="H692">
            <v>10556766.49</v>
          </cell>
          <cell r="I692">
            <v>0</v>
          </cell>
          <cell r="J692">
            <v>10556766.49</v>
          </cell>
          <cell r="K692">
            <v>8761460.1600000001</v>
          </cell>
        </row>
        <row r="693">
          <cell r="F693">
            <v>826263.99</v>
          </cell>
          <cell r="G693">
            <v>0</v>
          </cell>
          <cell r="H693">
            <v>826263.99</v>
          </cell>
          <cell r="I693">
            <v>0</v>
          </cell>
          <cell r="J693">
            <v>826263.99</v>
          </cell>
          <cell r="K693">
            <v>509919.66</v>
          </cell>
        </row>
        <row r="694">
          <cell r="F694">
            <v>1468914.72</v>
          </cell>
          <cell r="G694">
            <v>0</v>
          </cell>
          <cell r="H694">
            <v>1468914.72</v>
          </cell>
          <cell r="I694">
            <v>0</v>
          </cell>
          <cell r="J694">
            <v>1468914.72</v>
          </cell>
          <cell r="K694">
            <v>1312720.45</v>
          </cell>
        </row>
        <row r="695">
          <cell r="F695">
            <v>121446.93</v>
          </cell>
          <cell r="G695">
            <v>0</v>
          </cell>
          <cell r="H695">
            <v>121446.93</v>
          </cell>
          <cell r="I695">
            <v>0</v>
          </cell>
          <cell r="J695">
            <v>121446.93</v>
          </cell>
          <cell r="K695">
            <v>0</v>
          </cell>
        </row>
        <row r="696">
          <cell r="F696">
            <v>2941.67</v>
          </cell>
          <cell r="G696">
            <v>0</v>
          </cell>
          <cell r="H696">
            <v>2941.67</v>
          </cell>
          <cell r="I696">
            <v>0</v>
          </cell>
          <cell r="J696">
            <v>2941.67</v>
          </cell>
          <cell r="K696">
            <v>0</v>
          </cell>
        </row>
        <row r="697">
          <cell r="F697">
            <v>9584250.4000000004</v>
          </cell>
          <cell r="G697">
            <v>0</v>
          </cell>
          <cell r="H697">
            <v>9584250.4000000004</v>
          </cell>
          <cell r="I697">
            <v>-19200</v>
          </cell>
          <cell r="J697">
            <v>9565050.4000000004</v>
          </cell>
          <cell r="K697">
            <v>8496338.5800000001</v>
          </cell>
        </row>
        <row r="698"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F699">
            <v>1155976.33</v>
          </cell>
          <cell r="G699">
            <v>0</v>
          </cell>
          <cell r="H699">
            <v>1155976.33</v>
          </cell>
          <cell r="I699">
            <v>50</v>
          </cell>
          <cell r="J699">
            <v>1156026.33</v>
          </cell>
          <cell r="K699">
            <v>1594848.4</v>
          </cell>
        </row>
        <row r="700">
          <cell r="F700">
            <v>250</v>
          </cell>
          <cell r="G700">
            <v>0</v>
          </cell>
          <cell r="H700">
            <v>250</v>
          </cell>
          <cell r="I700">
            <v>0</v>
          </cell>
          <cell r="J700">
            <v>250</v>
          </cell>
          <cell r="K700">
            <v>0</v>
          </cell>
        </row>
        <row r="701">
          <cell r="F701">
            <v>438415220.44000012</v>
          </cell>
          <cell r="G701">
            <v>0</v>
          </cell>
          <cell r="H701">
            <v>438415220.44000012</v>
          </cell>
          <cell r="I701">
            <v>10048147.189999999</v>
          </cell>
          <cell r="J701">
            <v>448463367.63000011</v>
          </cell>
          <cell r="K701">
            <v>398280856.10000002</v>
          </cell>
        </row>
        <row r="703">
          <cell r="F703">
            <v>106361187.73999999</v>
          </cell>
          <cell r="G703">
            <v>0</v>
          </cell>
          <cell r="H703">
            <v>106361187.73999999</v>
          </cell>
          <cell r="I703">
            <v>3155352.52</v>
          </cell>
          <cell r="J703">
            <v>109516540.26000001</v>
          </cell>
          <cell r="K703">
            <v>114316197.37</v>
          </cell>
        </row>
        <row r="704">
          <cell r="F704">
            <v>57915017.799999997</v>
          </cell>
          <cell r="G704">
            <v>0</v>
          </cell>
          <cell r="H704">
            <v>57915017.799999997</v>
          </cell>
          <cell r="I704">
            <v>0</v>
          </cell>
          <cell r="J704">
            <v>57915017.799999997</v>
          </cell>
          <cell r="K704">
            <v>58946434.950000003</v>
          </cell>
        </row>
        <row r="705">
          <cell r="F705">
            <v>3601853.64</v>
          </cell>
          <cell r="G705">
            <v>0</v>
          </cell>
          <cell r="H705">
            <v>3601853.64</v>
          </cell>
          <cell r="I705">
            <v>0</v>
          </cell>
          <cell r="J705">
            <v>3601853.64</v>
          </cell>
          <cell r="K705">
            <v>3601853.64</v>
          </cell>
        </row>
        <row r="706">
          <cell r="F706">
            <v>2453934.2799999998</v>
          </cell>
          <cell r="G706">
            <v>0</v>
          </cell>
          <cell r="H706">
            <v>2453934.2799999998</v>
          </cell>
          <cell r="I706">
            <v>0</v>
          </cell>
          <cell r="J706">
            <v>2453934.2799999998</v>
          </cell>
          <cell r="K706">
            <v>2744146.17</v>
          </cell>
        </row>
        <row r="707">
          <cell r="F707">
            <v>170331993.45999998</v>
          </cell>
          <cell r="G707">
            <v>0</v>
          </cell>
          <cell r="H707">
            <v>170331993.45999998</v>
          </cell>
          <cell r="I707">
            <v>3155352.52</v>
          </cell>
          <cell r="J707">
            <v>173487345.97999999</v>
          </cell>
          <cell r="K707">
            <v>179608632.12999997</v>
          </cell>
        </row>
        <row r="709">
          <cell r="F709">
            <v>1101058.21</v>
          </cell>
          <cell r="G709">
            <v>0</v>
          </cell>
          <cell r="H709">
            <v>1101058.21</v>
          </cell>
          <cell r="I709">
            <v>0</v>
          </cell>
          <cell r="J709">
            <v>1101058.21</v>
          </cell>
          <cell r="K709">
            <v>296282.40999999997</v>
          </cell>
        </row>
        <row r="710">
          <cell r="F710">
            <v>18930850.5</v>
          </cell>
          <cell r="G710">
            <v>0</v>
          </cell>
          <cell r="H710">
            <v>18930850.5</v>
          </cell>
          <cell r="I710">
            <v>-3666.6</v>
          </cell>
          <cell r="J710">
            <v>18927183.899999999</v>
          </cell>
          <cell r="K710">
            <v>14055714.810000001</v>
          </cell>
        </row>
        <row r="711">
          <cell r="F711">
            <v>15520435.960000001</v>
          </cell>
          <cell r="G711">
            <v>0</v>
          </cell>
          <cell r="H711">
            <v>15520435.960000001</v>
          </cell>
          <cell r="I711">
            <v>0</v>
          </cell>
          <cell r="J711">
            <v>15520435.960000001</v>
          </cell>
          <cell r="K711">
            <v>16978628.25</v>
          </cell>
        </row>
        <row r="712">
          <cell r="F712">
            <v>3458524</v>
          </cell>
          <cell r="G712">
            <v>0</v>
          </cell>
          <cell r="H712">
            <v>3458524</v>
          </cell>
          <cell r="I712">
            <v>0</v>
          </cell>
          <cell r="J712">
            <v>3458524</v>
          </cell>
          <cell r="K712">
            <v>3237891.41</v>
          </cell>
        </row>
        <row r="713">
          <cell r="F713">
            <v>27449861.030000001</v>
          </cell>
          <cell r="G713">
            <v>0</v>
          </cell>
          <cell r="H713">
            <v>27449861.030000001</v>
          </cell>
          <cell r="I713">
            <v>0</v>
          </cell>
          <cell r="J713">
            <v>27449861.030000001</v>
          </cell>
          <cell r="K713">
            <v>17702479.960000001</v>
          </cell>
        </row>
        <row r="714">
          <cell r="F714">
            <v>17251189.18</v>
          </cell>
          <cell r="G714">
            <v>0</v>
          </cell>
          <cell r="H714">
            <v>17251189.18</v>
          </cell>
          <cell r="I714">
            <v>0</v>
          </cell>
          <cell r="J714">
            <v>17251189.18</v>
          </cell>
          <cell r="K714">
            <v>14548974.34</v>
          </cell>
        </row>
        <row r="715">
          <cell r="F715">
            <v>-539.95000000000005</v>
          </cell>
          <cell r="G715">
            <v>0</v>
          </cell>
          <cell r="H715">
            <v>-539.95000000000005</v>
          </cell>
          <cell r="I715">
            <v>-1.93</v>
          </cell>
          <cell r="J715">
            <v>-541.88</v>
          </cell>
          <cell r="K715">
            <v>-229068.49</v>
          </cell>
        </row>
        <row r="716">
          <cell r="F716">
            <v>-360.09</v>
          </cell>
          <cell r="G716">
            <v>0</v>
          </cell>
          <cell r="H716">
            <v>-360.09</v>
          </cell>
          <cell r="I716">
            <v>0</v>
          </cell>
          <cell r="J716">
            <v>-360.09</v>
          </cell>
          <cell r="K716">
            <v>0</v>
          </cell>
        </row>
        <row r="717"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609.67999999999995</v>
          </cell>
        </row>
        <row r="718"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25868.62</v>
          </cell>
        </row>
        <row r="719"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-29.22</v>
          </cell>
        </row>
        <row r="720"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-145.28</v>
          </cell>
        </row>
        <row r="721"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-133.02000000000001</v>
          </cell>
        </row>
        <row r="722"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-896.73</v>
          </cell>
        </row>
        <row r="723">
          <cell r="F723">
            <v>48750.21</v>
          </cell>
          <cell r="G723">
            <v>0</v>
          </cell>
          <cell r="H723">
            <v>48750.21</v>
          </cell>
          <cell r="I723">
            <v>0</v>
          </cell>
          <cell r="J723">
            <v>48750.21</v>
          </cell>
          <cell r="K723">
            <v>367196.23</v>
          </cell>
        </row>
        <row r="724">
          <cell r="F724">
            <v>543082.23999999999</v>
          </cell>
          <cell r="G724">
            <v>0</v>
          </cell>
          <cell r="H724">
            <v>543082.23999999999</v>
          </cell>
          <cell r="I724">
            <v>0</v>
          </cell>
          <cell r="J724">
            <v>543082.23999999999</v>
          </cell>
          <cell r="K724">
            <v>0</v>
          </cell>
        </row>
        <row r="725">
          <cell r="F725">
            <v>10679917.390000001</v>
          </cell>
          <cell r="G725">
            <v>0</v>
          </cell>
          <cell r="H725">
            <v>10679917.390000001</v>
          </cell>
          <cell r="I725">
            <v>0</v>
          </cell>
          <cell r="J725">
            <v>10679917.390000001</v>
          </cell>
          <cell r="K725">
            <v>7129163.9299999997</v>
          </cell>
        </row>
        <row r="726">
          <cell r="F726">
            <v>53566624.68</v>
          </cell>
          <cell r="G726">
            <v>0</v>
          </cell>
          <cell r="H726">
            <v>53566624.68</v>
          </cell>
          <cell r="I726">
            <v>0</v>
          </cell>
          <cell r="J726">
            <v>53566624.68</v>
          </cell>
          <cell r="K726">
            <v>47923950.630000003</v>
          </cell>
        </row>
        <row r="727">
          <cell r="F727">
            <v>69535.759999999995</v>
          </cell>
          <cell r="G727">
            <v>0</v>
          </cell>
          <cell r="H727">
            <v>69535.759999999995</v>
          </cell>
          <cell r="I727">
            <v>0</v>
          </cell>
          <cell r="J727">
            <v>69535.759999999995</v>
          </cell>
          <cell r="K727">
            <v>56656.9</v>
          </cell>
        </row>
        <row r="728">
          <cell r="F728">
            <v>10556162.300000001</v>
          </cell>
          <cell r="G728">
            <v>0</v>
          </cell>
          <cell r="H728">
            <v>10556162.300000001</v>
          </cell>
          <cell r="I728">
            <v>0</v>
          </cell>
          <cell r="J728">
            <v>10556162.300000001</v>
          </cell>
          <cell r="K728">
            <v>6445633.8600000003</v>
          </cell>
        </row>
        <row r="729">
          <cell r="F729">
            <v>13199.82</v>
          </cell>
          <cell r="G729">
            <v>0</v>
          </cell>
          <cell r="H729">
            <v>13199.82</v>
          </cell>
          <cell r="I729">
            <v>0</v>
          </cell>
          <cell r="J729">
            <v>13199.82</v>
          </cell>
          <cell r="K729">
            <v>2834.77</v>
          </cell>
        </row>
        <row r="730"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14.35</v>
          </cell>
        </row>
        <row r="732"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7685.74</v>
          </cell>
        </row>
        <row r="736"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-1162.73</v>
          </cell>
        </row>
        <row r="737">
          <cell r="F737">
            <v>136731.4</v>
          </cell>
          <cell r="G737">
            <v>0</v>
          </cell>
          <cell r="H737">
            <v>136731.4</v>
          </cell>
          <cell r="I737">
            <v>0</v>
          </cell>
          <cell r="J737">
            <v>136731.4</v>
          </cell>
          <cell r="K737">
            <v>99959.8</v>
          </cell>
        </row>
        <row r="738"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F739">
            <v>2419922.35</v>
          </cell>
          <cell r="G739">
            <v>0</v>
          </cell>
          <cell r="H739">
            <v>2419922.35</v>
          </cell>
          <cell r="I739">
            <v>0</v>
          </cell>
          <cell r="J739">
            <v>2419922.35</v>
          </cell>
          <cell r="K739">
            <v>2774072.22</v>
          </cell>
        </row>
        <row r="740"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F741">
            <v>3379725.72</v>
          </cell>
          <cell r="G741">
            <v>0</v>
          </cell>
          <cell r="H741">
            <v>3379725.72</v>
          </cell>
          <cell r="I741">
            <v>0</v>
          </cell>
          <cell r="J741">
            <v>3379725.72</v>
          </cell>
          <cell r="K741">
            <v>3692595.6</v>
          </cell>
        </row>
        <row r="742">
          <cell r="F742">
            <v>5427212.1600000001</v>
          </cell>
          <cell r="G742">
            <v>0</v>
          </cell>
          <cell r="H742">
            <v>5427212.1600000001</v>
          </cell>
          <cell r="I742">
            <v>0</v>
          </cell>
          <cell r="J742">
            <v>5427212.1600000001</v>
          </cell>
          <cell r="K742">
            <v>5463445.1299999999</v>
          </cell>
        </row>
        <row r="743">
          <cell r="F743">
            <v>430570.66</v>
          </cell>
          <cell r="G743">
            <v>0</v>
          </cell>
          <cell r="H743">
            <v>430570.66</v>
          </cell>
          <cell r="I743">
            <v>0</v>
          </cell>
          <cell r="J743">
            <v>430570.66</v>
          </cell>
          <cell r="K743">
            <v>377058.41</v>
          </cell>
        </row>
        <row r="744">
          <cell r="F744">
            <v>641952.93999999994</v>
          </cell>
          <cell r="G744">
            <v>0</v>
          </cell>
          <cell r="H744">
            <v>641952.93999999994</v>
          </cell>
          <cell r="I744">
            <v>0</v>
          </cell>
          <cell r="J744">
            <v>641952.93999999994</v>
          </cell>
          <cell r="K744">
            <v>0</v>
          </cell>
        </row>
        <row r="745"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F746">
            <v>7409289.5700000003</v>
          </cell>
          <cell r="G746">
            <v>0</v>
          </cell>
          <cell r="H746">
            <v>7409289.5700000003</v>
          </cell>
          <cell r="I746">
            <v>0</v>
          </cell>
          <cell r="J746">
            <v>7409289.5700000003</v>
          </cell>
          <cell r="K746">
            <v>11805895.51</v>
          </cell>
        </row>
        <row r="747"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1300524.98</v>
          </cell>
        </row>
        <row r="748">
          <cell r="F748">
            <v>-54315975.979999997</v>
          </cell>
          <cell r="G748">
            <v>0</v>
          </cell>
          <cell r="H748">
            <v>-54315975.979999997</v>
          </cell>
          <cell r="I748">
            <v>0</v>
          </cell>
          <cell r="J748">
            <v>-54315975.979999997</v>
          </cell>
          <cell r="K748">
            <v>-55386078.039999999</v>
          </cell>
        </row>
        <row r="749">
          <cell r="F749">
            <v>-50778176.799999997</v>
          </cell>
          <cell r="G749">
            <v>0</v>
          </cell>
          <cell r="H749">
            <v>-50778176.799999997</v>
          </cell>
          <cell r="I749">
            <v>0</v>
          </cell>
          <cell r="J749">
            <v>-50778176.799999997</v>
          </cell>
          <cell r="K749">
            <v>-39045240.299999997</v>
          </cell>
        </row>
        <row r="750">
          <cell r="F750">
            <v>-10515095.23</v>
          </cell>
          <cell r="G750">
            <v>0</v>
          </cell>
          <cell r="H750">
            <v>-10515095.23</v>
          </cell>
          <cell r="I750">
            <v>0</v>
          </cell>
          <cell r="J750">
            <v>-10515095.23</v>
          </cell>
          <cell r="K750">
            <v>-21446536.23</v>
          </cell>
        </row>
        <row r="751">
          <cell r="F751">
            <v>-11138238.800000001</v>
          </cell>
          <cell r="G751">
            <v>0</v>
          </cell>
          <cell r="H751">
            <v>-11138238.800000001</v>
          </cell>
          <cell r="I751">
            <v>0</v>
          </cell>
          <cell r="J751">
            <v>-11138238.800000001</v>
          </cell>
          <cell r="K751">
            <v>-19760726.420000002</v>
          </cell>
        </row>
        <row r="752">
          <cell r="F752">
            <v>-39747114.939999998</v>
          </cell>
          <cell r="G752">
            <v>0</v>
          </cell>
          <cell r="H752">
            <v>-39747114.939999998</v>
          </cell>
          <cell r="I752">
            <v>0</v>
          </cell>
          <cell r="J752">
            <v>-39747114.939999998</v>
          </cell>
          <cell r="K752">
            <v>-13607265.41</v>
          </cell>
        </row>
        <row r="753">
          <cell r="F753">
            <v>118358216.42</v>
          </cell>
          <cell r="G753">
            <v>0</v>
          </cell>
          <cell r="H753">
            <v>118358216.42</v>
          </cell>
          <cell r="I753">
            <v>0</v>
          </cell>
          <cell r="J753">
            <v>118358216.42</v>
          </cell>
          <cell r="K753">
            <v>108692936.94</v>
          </cell>
        </row>
        <row r="754">
          <cell r="F754">
            <v>-6536585.4199999999</v>
          </cell>
          <cell r="G754">
            <v>0</v>
          </cell>
          <cell r="H754">
            <v>-6536585.4199999999</v>
          </cell>
          <cell r="I754">
            <v>0</v>
          </cell>
          <cell r="J754">
            <v>-6536585.4199999999</v>
          </cell>
          <cell r="K754">
            <v>-1657323.54</v>
          </cell>
        </row>
        <row r="755">
          <cell r="F755">
            <v>-13520443.25</v>
          </cell>
          <cell r="G755">
            <v>0</v>
          </cell>
          <cell r="H755">
            <v>-13520443.25</v>
          </cell>
          <cell r="I755">
            <v>0</v>
          </cell>
          <cell r="J755">
            <v>-13520443.25</v>
          </cell>
          <cell r="K755">
            <v>-7555347.21</v>
          </cell>
        </row>
        <row r="756">
          <cell r="F756">
            <v>-36684.269999999997</v>
          </cell>
          <cell r="G756">
            <v>0</v>
          </cell>
          <cell r="H756">
            <v>-36684.269999999997</v>
          </cell>
          <cell r="I756">
            <v>0</v>
          </cell>
          <cell r="J756">
            <v>-36684.269999999997</v>
          </cell>
          <cell r="K756">
            <v>-29960.92</v>
          </cell>
        </row>
        <row r="757">
          <cell r="F757">
            <v>110803597.76999998</v>
          </cell>
          <cell r="G757">
            <v>0</v>
          </cell>
          <cell r="H757">
            <v>110803597.76999998</v>
          </cell>
          <cell r="I757">
            <v>-3668.53</v>
          </cell>
          <cell r="J757">
            <v>110799929.23999998</v>
          </cell>
          <cell r="K757">
            <v>104266160.93999994</v>
          </cell>
        </row>
        <row r="759">
          <cell r="F759">
            <v>3240235.8</v>
          </cell>
          <cell r="G759">
            <v>1268527.02</v>
          </cell>
          <cell r="H759">
            <v>4508762.82</v>
          </cell>
          <cell r="I759">
            <v>0</v>
          </cell>
          <cell r="J759">
            <v>4508762.82</v>
          </cell>
          <cell r="K759">
            <v>10022279.32</v>
          </cell>
        </row>
        <row r="760">
          <cell r="F760">
            <v>15135642.949999999</v>
          </cell>
          <cell r="G760">
            <v>0</v>
          </cell>
          <cell r="H760">
            <v>15135642.949999999</v>
          </cell>
          <cell r="I760">
            <v>1090793.29</v>
          </cell>
          <cell r="J760">
            <v>16226436.24</v>
          </cell>
          <cell r="K760">
            <v>14506626.359999999</v>
          </cell>
        </row>
        <row r="761">
          <cell r="F761">
            <v>3824776.08</v>
          </cell>
          <cell r="G761">
            <v>0</v>
          </cell>
          <cell r="H761">
            <v>3824776.08</v>
          </cell>
          <cell r="I761">
            <v>78235.399999999994</v>
          </cell>
          <cell r="J761">
            <v>3903011.48</v>
          </cell>
          <cell r="K761">
            <v>4083521.88</v>
          </cell>
        </row>
        <row r="762">
          <cell r="F762">
            <v>2002950.6</v>
          </cell>
          <cell r="G762">
            <v>0</v>
          </cell>
          <cell r="H762">
            <v>2002950.6</v>
          </cell>
          <cell r="I762">
            <v>-74568.800000000003</v>
          </cell>
          <cell r="J762">
            <v>1928381.8</v>
          </cell>
          <cell r="K762">
            <v>2299945.85</v>
          </cell>
        </row>
        <row r="763">
          <cell r="F763">
            <v>5872011.2000000002</v>
          </cell>
          <cell r="G763">
            <v>0</v>
          </cell>
          <cell r="H763">
            <v>5872011.2000000002</v>
          </cell>
          <cell r="I763">
            <v>0</v>
          </cell>
          <cell r="J763">
            <v>5872011.2000000002</v>
          </cell>
          <cell r="K763">
            <v>5784078.79</v>
          </cell>
        </row>
        <row r="764">
          <cell r="F764">
            <v>511844.66</v>
          </cell>
          <cell r="G764">
            <v>0</v>
          </cell>
          <cell r="H764">
            <v>511844.66</v>
          </cell>
          <cell r="I764">
            <v>0</v>
          </cell>
          <cell r="J764">
            <v>511844.66</v>
          </cell>
          <cell r="K764">
            <v>516143.64</v>
          </cell>
        </row>
        <row r="765"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F766">
            <v>20939391.66</v>
          </cell>
          <cell r="G766">
            <v>0</v>
          </cell>
          <cell r="H766">
            <v>20939391.66</v>
          </cell>
          <cell r="I766">
            <v>7643.51</v>
          </cell>
          <cell r="J766">
            <v>20947035.170000002</v>
          </cell>
          <cell r="K766">
            <v>16643152.35</v>
          </cell>
        </row>
        <row r="767">
          <cell r="F767">
            <v>1055218.29</v>
          </cell>
          <cell r="G767">
            <v>0</v>
          </cell>
          <cell r="H767">
            <v>1055218.29</v>
          </cell>
          <cell r="I767">
            <v>0</v>
          </cell>
          <cell r="J767">
            <v>1055218.29</v>
          </cell>
          <cell r="K767">
            <v>1055218.2</v>
          </cell>
        </row>
        <row r="768"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F769">
            <v>6468413.5899999999</v>
          </cell>
          <cell r="G769">
            <v>0</v>
          </cell>
          <cell r="H769">
            <v>6468413.5899999999</v>
          </cell>
          <cell r="I769">
            <v>237575</v>
          </cell>
          <cell r="J769">
            <v>6705988.5899999999</v>
          </cell>
          <cell r="K769">
            <v>7296999.9299999997</v>
          </cell>
        </row>
        <row r="770">
          <cell r="F770">
            <v>11570538.25</v>
          </cell>
          <cell r="G770">
            <v>0</v>
          </cell>
          <cell r="H770">
            <v>11570538.25</v>
          </cell>
          <cell r="I770">
            <v>-519607.85</v>
          </cell>
          <cell r="J770">
            <v>11050930.4</v>
          </cell>
          <cell r="K770">
            <v>10530500.199999999</v>
          </cell>
        </row>
        <row r="771">
          <cell r="F771">
            <v>0</v>
          </cell>
          <cell r="G771">
            <v>23873808.879999999</v>
          </cell>
          <cell r="H771">
            <v>23873808.879999999</v>
          </cell>
          <cell r="I771">
            <v>0</v>
          </cell>
          <cell r="J771">
            <v>23873808.879999999</v>
          </cell>
          <cell r="K771">
            <v>21288765.949999999</v>
          </cell>
        </row>
        <row r="772">
          <cell r="F772">
            <v>70621023.079999998</v>
          </cell>
          <cell r="G772">
            <v>25142335.899999999</v>
          </cell>
          <cell r="H772">
            <v>95763358.979999989</v>
          </cell>
          <cell r="I772">
            <v>820070.55</v>
          </cell>
          <cell r="J772">
            <v>96583429.530000001</v>
          </cell>
          <cell r="K772">
            <v>94027232.470000014</v>
          </cell>
        </row>
        <row r="774">
          <cell r="F774">
            <v>1791710.96</v>
          </cell>
          <cell r="G774">
            <v>0</v>
          </cell>
          <cell r="H774">
            <v>1791710.96</v>
          </cell>
          <cell r="I774">
            <v>0</v>
          </cell>
          <cell r="J774">
            <v>1791710.96</v>
          </cell>
          <cell r="K774">
            <v>1191429.8</v>
          </cell>
        </row>
        <row r="775">
          <cell r="F775">
            <v>4827549.6399999997</v>
          </cell>
          <cell r="G775">
            <v>0</v>
          </cell>
          <cell r="H775">
            <v>4827549.6399999997</v>
          </cell>
          <cell r="I775">
            <v>0</v>
          </cell>
          <cell r="J775">
            <v>4827549.6399999997</v>
          </cell>
          <cell r="K775">
            <v>13194045.800000001</v>
          </cell>
        </row>
        <row r="776">
          <cell r="F776">
            <v>12504693.01</v>
          </cell>
          <cell r="G776">
            <v>0</v>
          </cell>
          <cell r="H776">
            <v>12504693.01</v>
          </cell>
          <cell r="I776">
            <v>0</v>
          </cell>
          <cell r="J776">
            <v>12504693.01</v>
          </cell>
          <cell r="K776">
            <v>30152354.949999999</v>
          </cell>
        </row>
        <row r="777">
          <cell r="F777">
            <v>1977130.91</v>
          </cell>
          <cell r="G777">
            <v>0</v>
          </cell>
          <cell r="H777">
            <v>1977130.91</v>
          </cell>
          <cell r="I777">
            <v>0</v>
          </cell>
          <cell r="J777">
            <v>1977130.91</v>
          </cell>
          <cell r="K777">
            <v>2419575.09</v>
          </cell>
        </row>
        <row r="778">
          <cell r="F778">
            <v>3419612</v>
          </cell>
          <cell r="G778">
            <v>-1904921</v>
          </cell>
          <cell r="H778">
            <v>1514691</v>
          </cell>
          <cell r="I778">
            <v>0</v>
          </cell>
          <cell r="J778">
            <v>1514691</v>
          </cell>
          <cell r="K778">
            <v>2034576.99</v>
          </cell>
        </row>
        <row r="779">
          <cell r="F779">
            <v>5279021.93</v>
          </cell>
          <cell r="G779">
            <v>0</v>
          </cell>
          <cell r="H779">
            <v>5279021.93</v>
          </cell>
          <cell r="I779">
            <v>0</v>
          </cell>
          <cell r="J779">
            <v>5279021.93</v>
          </cell>
          <cell r="K779">
            <v>5071179.99</v>
          </cell>
        </row>
        <row r="780">
          <cell r="F780">
            <v>3688116.28</v>
          </cell>
          <cell r="G780">
            <v>0</v>
          </cell>
          <cell r="H780">
            <v>3688116.28</v>
          </cell>
          <cell r="I780">
            <v>0</v>
          </cell>
          <cell r="J780">
            <v>3688116.28</v>
          </cell>
          <cell r="K780">
            <v>2348271.98</v>
          </cell>
        </row>
        <row r="781">
          <cell r="F781">
            <v>275000</v>
          </cell>
          <cell r="G781">
            <v>0</v>
          </cell>
          <cell r="H781">
            <v>275000</v>
          </cell>
          <cell r="I781">
            <v>0</v>
          </cell>
          <cell r="J781">
            <v>275000</v>
          </cell>
          <cell r="K781">
            <v>275000</v>
          </cell>
        </row>
        <row r="782">
          <cell r="F782">
            <v>7177533.5700000003</v>
          </cell>
          <cell r="G782">
            <v>0</v>
          </cell>
          <cell r="H782">
            <v>7177533.5700000003</v>
          </cell>
          <cell r="I782">
            <v>0</v>
          </cell>
          <cell r="J782">
            <v>7177533.5700000003</v>
          </cell>
          <cell r="K782">
            <v>7481244.9500000002</v>
          </cell>
        </row>
        <row r="783">
          <cell r="F783">
            <v>40940368.300000004</v>
          </cell>
          <cell r="G783">
            <v>-1904921</v>
          </cell>
          <cell r="H783">
            <v>39035447.299999997</v>
          </cell>
          <cell r="I783">
            <v>0</v>
          </cell>
          <cell r="J783">
            <v>39035447.299999997</v>
          </cell>
          <cell r="K783">
            <v>64167679.550000004</v>
          </cell>
        </row>
        <row r="785">
          <cell r="F785">
            <v>63984926.159999996</v>
          </cell>
          <cell r="G785">
            <v>0</v>
          </cell>
          <cell r="H785">
            <v>63984926.159999996</v>
          </cell>
          <cell r="I785">
            <v>0</v>
          </cell>
          <cell r="J785">
            <v>63984926.159999996</v>
          </cell>
          <cell r="K785">
            <v>65159129.890000001</v>
          </cell>
        </row>
        <row r="786">
          <cell r="F786">
            <v>953.8</v>
          </cell>
          <cell r="G786">
            <v>0</v>
          </cell>
          <cell r="H786">
            <v>953.8</v>
          </cell>
          <cell r="I786">
            <v>0</v>
          </cell>
          <cell r="J786">
            <v>953.8</v>
          </cell>
          <cell r="K786">
            <v>0</v>
          </cell>
        </row>
        <row r="787">
          <cell r="F787">
            <v>-1071863.79</v>
          </cell>
          <cell r="G787">
            <v>0</v>
          </cell>
          <cell r="H787">
            <v>-1071863.79</v>
          </cell>
          <cell r="I787">
            <v>0</v>
          </cell>
          <cell r="J787">
            <v>-1071863.79</v>
          </cell>
          <cell r="K787">
            <v>-1609350.85</v>
          </cell>
        </row>
        <row r="788">
          <cell r="F788">
            <v>6029.02</v>
          </cell>
          <cell r="G788">
            <v>0</v>
          </cell>
          <cell r="H788">
            <v>6029.02</v>
          </cell>
          <cell r="I788">
            <v>0</v>
          </cell>
          <cell r="J788">
            <v>6029.02</v>
          </cell>
          <cell r="K788">
            <v>-197732.16</v>
          </cell>
        </row>
        <row r="789">
          <cell r="F789">
            <v>-17017.580000000002</v>
          </cell>
          <cell r="G789">
            <v>0</v>
          </cell>
          <cell r="H789">
            <v>-17017.580000000002</v>
          </cell>
          <cell r="I789">
            <v>0</v>
          </cell>
          <cell r="J789">
            <v>-17017.580000000002</v>
          </cell>
          <cell r="K789">
            <v>-16563.240000000002</v>
          </cell>
        </row>
        <row r="790"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-2542295.27</v>
          </cell>
        </row>
        <row r="791">
          <cell r="F791">
            <v>4223032.05</v>
          </cell>
          <cell r="G791">
            <v>0</v>
          </cell>
          <cell r="H791">
            <v>4223032.05</v>
          </cell>
          <cell r="I791">
            <v>0</v>
          </cell>
          <cell r="J791">
            <v>4223032.05</v>
          </cell>
          <cell r="K791">
            <v>0</v>
          </cell>
        </row>
        <row r="792">
          <cell r="F792">
            <v>-8828149.4399999995</v>
          </cell>
          <cell r="G792">
            <v>0</v>
          </cell>
          <cell r="H792">
            <v>-8828149.4399999995</v>
          </cell>
          <cell r="I792">
            <v>0</v>
          </cell>
          <cell r="J792">
            <v>-8828149.4399999995</v>
          </cell>
          <cell r="K792">
            <v>-6201809.7999999998</v>
          </cell>
        </row>
        <row r="793">
          <cell r="F793">
            <v>-19077.349999999999</v>
          </cell>
          <cell r="G793">
            <v>0</v>
          </cell>
          <cell r="H793">
            <v>-19077.349999999999</v>
          </cell>
          <cell r="I793">
            <v>0</v>
          </cell>
          <cell r="J793">
            <v>-19077.349999999999</v>
          </cell>
          <cell r="K793">
            <v>0</v>
          </cell>
        </row>
        <row r="794"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3718.56</v>
          </cell>
        </row>
        <row r="795"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280048.03000000003</v>
          </cell>
        </row>
        <row r="796">
          <cell r="F796">
            <v>64262.25</v>
          </cell>
          <cell r="G796">
            <v>0</v>
          </cell>
          <cell r="H796">
            <v>64262.25</v>
          </cell>
          <cell r="I796">
            <v>0</v>
          </cell>
          <cell r="J796">
            <v>64262.25</v>
          </cell>
          <cell r="K796">
            <v>1030257.22</v>
          </cell>
        </row>
        <row r="797"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F798">
            <v>925837.31</v>
          </cell>
          <cell r="G798">
            <v>0</v>
          </cell>
          <cell r="H798">
            <v>925837.31</v>
          </cell>
          <cell r="I798">
            <v>0</v>
          </cell>
          <cell r="J798">
            <v>925837.31</v>
          </cell>
          <cell r="K798">
            <v>4093223.76</v>
          </cell>
        </row>
        <row r="799">
          <cell r="F799">
            <v>6000</v>
          </cell>
          <cell r="G799">
            <v>0</v>
          </cell>
          <cell r="H799">
            <v>6000</v>
          </cell>
          <cell r="I799">
            <v>0</v>
          </cell>
          <cell r="J799">
            <v>6000</v>
          </cell>
          <cell r="K799">
            <v>0</v>
          </cell>
        </row>
        <row r="800">
          <cell r="F800">
            <v>9041956.7899999991</v>
          </cell>
          <cell r="G800">
            <v>0</v>
          </cell>
          <cell r="H800">
            <v>9041956.7899999991</v>
          </cell>
          <cell r="I800">
            <v>0</v>
          </cell>
          <cell r="J800">
            <v>9041956.7899999991</v>
          </cell>
          <cell r="K800">
            <v>15439592.439999999</v>
          </cell>
        </row>
        <row r="801">
          <cell r="F801">
            <v>133333.32999999999</v>
          </cell>
          <cell r="G801">
            <v>0</v>
          </cell>
          <cell r="H801">
            <v>133333.32999999999</v>
          </cell>
          <cell r="I801">
            <v>0</v>
          </cell>
          <cell r="J801">
            <v>133333.32999999999</v>
          </cell>
          <cell r="K801">
            <v>0</v>
          </cell>
        </row>
        <row r="802">
          <cell r="F802">
            <v>3024031.01</v>
          </cell>
          <cell r="G802">
            <v>0</v>
          </cell>
          <cell r="H802">
            <v>3024031.01</v>
          </cell>
          <cell r="I802">
            <v>0</v>
          </cell>
          <cell r="J802">
            <v>3024031.01</v>
          </cell>
          <cell r="K802">
            <v>0</v>
          </cell>
        </row>
        <row r="803">
          <cell r="F803">
            <v>3786911.26</v>
          </cell>
          <cell r="G803">
            <v>0</v>
          </cell>
          <cell r="H803">
            <v>3786911.26</v>
          </cell>
          <cell r="I803">
            <v>0</v>
          </cell>
          <cell r="J803">
            <v>3786911.26</v>
          </cell>
          <cell r="K803">
            <v>6854937.6699999999</v>
          </cell>
        </row>
        <row r="804">
          <cell r="F804">
            <v>13764041.199999999</v>
          </cell>
          <cell r="G804">
            <v>0</v>
          </cell>
          <cell r="H804">
            <v>13764041.199999999</v>
          </cell>
          <cell r="I804">
            <v>0</v>
          </cell>
          <cell r="J804">
            <v>13764041.199999999</v>
          </cell>
          <cell r="K804">
            <v>14779857.83</v>
          </cell>
        </row>
        <row r="805">
          <cell r="F805">
            <v>1482668.56</v>
          </cell>
          <cell r="G805">
            <v>0</v>
          </cell>
          <cell r="H805">
            <v>1482668.56</v>
          </cell>
          <cell r="I805">
            <v>0</v>
          </cell>
          <cell r="J805">
            <v>1482668.56</v>
          </cell>
          <cell r="K805">
            <v>1569853.23</v>
          </cell>
        </row>
        <row r="806">
          <cell r="F806">
            <v>14254605.720000001</v>
          </cell>
          <cell r="G806">
            <v>0</v>
          </cell>
          <cell r="H806">
            <v>14254605.720000001</v>
          </cell>
          <cell r="I806">
            <v>0</v>
          </cell>
          <cell r="J806">
            <v>14254605.720000001</v>
          </cell>
          <cell r="K806">
            <v>16498474.890000001</v>
          </cell>
        </row>
        <row r="807">
          <cell r="F807">
            <v>69023.8</v>
          </cell>
          <cell r="G807">
            <v>0</v>
          </cell>
          <cell r="H807">
            <v>69023.8</v>
          </cell>
          <cell r="I807">
            <v>0</v>
          </cell>
          <cell r="J807">
            <v>69023.8</v>
          </cell>
          <cell r="K807">
            <v>351416.8</v>
          </cell>
        </row>
        <row r="808">
          <cell r="F808">
            <v>6270518.9000000004</v>
          </cell>
          <cell r="G808">
            <v>0</v>
          </cell>
          <cell r="H808">
            <v>6270518.9000000004</v>
          </cell>
          <cell r="I808">
            <v>0</v>
          </cell>
          <cell r="J808">
            <v>6270518.9000000004</v>
          </cell>
          <cell r="K808">
            <v>0</v>
          </cell>
        </row>
        <row r="809">
          <cell r="F809">
            <v>874528.98</v>
          </cell>
          <cell r="G809">
            <v>0</v>
          </cell>
          <cell r="H809">
            <v>874528.98</v>
          </cell>
          <cell r="I809">
            <v>-0.28999999999999998</v>
          </cell>
          <cell r="J809">
            <v>874528.69</v>
          </cell>
          <cell r="K809">
            <v>2810636.7</v>
          </cell>
        </row>
        <row r="810">
          <cell r="F810">
            <v>1405737.88</v>
          </cell>
          <cell r="G810">
            <v>0</v>
          </cell>
          <cell r="H810">
            <v>1405737.88</v>
          </cell>
          <cell r="I810">
            <v>0</v>
          </cell>
          <cell r="J810">
            <v>1405737.88</v>
          </cell>
          <cell r="K810">
            <v>9371750.3100000005</v>
          </cell>
        </row>
        <row r="811">
          <cell r="F811">
            <v>2756666.48</v>
          </cell>
          <cell r="G811">
            <v>0</v>
          </cell>
          <cell r="H811">
            <v>2756666.48</v>
          </cell>
          <cell r="I811">
            <v>0</v>
          </cell>
          <cell r="J811">
            <v>2756666.48</v>
          </cell>
          <cell r="K811">
            <v>0</v>
          </cell>
        </row>
        <row r="812">
          <cell r="F812">
            <v>500</v>
          </cell>
          <cell r="G812">
            <v>0</v>
          </cell>
          <cell r="H812">
            <v>500</v>
          </cell>
          <cell r="I812">
            <v>0</v>
          </cell>
          <cell r="J812">
            <v>500</v>
          </cell>
          <cell r="K812">
            <v>0</v>
          </cell>
        </row>
        <row r="813"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311424.36</v>
          </cell>
        </row>
        <row r="814">
          <cell r="F814">
            <v>-321679.2</v>
          </cell>
          <cell r="G814">
            <v>0</v>
          </cell>
          <cell r="H814">
            <v>-321679.2</v>
          </cell>
          <cell r="I814">
            <v>0</v>
          </cell>
          <cell r="J814">
            <v>-321679.2</v>
          </cell>
          <cell r="K814">
            <v>-8233696.6699999999</v>
          </cell>
        </row>
        <row r="815">
          <cell r="F815">
            <v>-562324.93999999994</v>
          </cell>
          <cell r="G815">
            <v>-52755.47</v>
          </cell>
          <cell r="H815">
            <v>-615080.41</v>
          </cell>
          <cell r="I815">
            <v>-577656.05000000005</v>
          </cell>
          <cell r="J815">
            <v>-1192736.46</v>
          </cell>
          <cell r="K815">
            <v>-1701093.28</v>
          </cell>
        </row>
        <row r="816">
          <cell r="F816">
            <v>141811.37</v>
          </cell>
          <cell r="G816">
            <v>0</v>
          </cell>
          <cell r="H816">
            <v>141811.37</v>
          </cell>
          <cell r="I816">
            <v>0</v>
          </cell>
          <cell r="J816">
            <v>141811.37</v>
          </cell>
          <cell r="K816">
            <v>0</v>
          </cell>
        </row>
        <row r="817">
          <cell r="F817">
            <v>12990873.15</v>
          </cell>
          <cell r="G817">
            <v>0</v>
          </cell>
          <cell r="H817">
            <v>12990873.15</v>
          </cell>
          <cell r="I817">
            <v>0</v>
          </cell>
          <cell r="J817">
            <v>12990873.15</v>
          </cell>
          <cell r="K817">
            <v>8128732.9299999997</v>
          </cell>
        </row>
        <row r="818">
          <cell r="F818">
            <v>4782823.45</v>
          </cell>
          <cell r="G818">
            <v>0</v>
          </cell>
          <cell r="H818">
            <v>4782823.45</v>
          </cell>
          <cell r="I818">
            <v>0</v>
          </cell>
          <cell r="J818">
            <v>4782823.45</v>
          </cell>
          <cell r="K818">
            <v>2395799.83</v>
          </cell>
        </row>
        <row r="819">
          <cell r="F819">
            <v>521517.36</v>
          </cell>
          <cell r="G819">
            <v>0</v>
          </cell>
          <cell r="H819">
            <v>521517.36</v>
          </cell>
          <cell r="I819">
            <v>-233496.92</v>
          </cell>
          <cell r="J819">
            <v>288020.44</v>
          </cell>
          <cell r="K819">
            <v>-6416855.1799999997</v>
          </cell>
        </row>
        <row r="820">
          <cell r="F820">
            <v>-63985880.049999997</v>
          </cell>
          <cell r="G820">
            <v>0</v>
          </cell>
          <cell r="H820">
            <v>-63985880.049999997</v>
          </cell>
          <cell r="I820">
            <v>0</v>
          </cell>
          <cell r="J820">
            <v>-63985880.049999997</v>
          </cell>
          <cell r="K820">
            <v>-65159129.890000001</v>
          </cell>
        </row>
        <row r="821">
          <cell r="F821">
            <v>69706597.480000034</v>
          </cell>
          <cell r="G821">
            <v>-52755.47</v>
          </cell>
          <cell r="H821">
            <v>69653842.010000035</v>
          </cell>
          <cell r="I821">
            <v>-811153.26</v>
          </cell>
          <cell r="J821">
            <v>68842688.75000003</v>
          </cell>
          <cell r="K821">
            <v>57000328.109999999</v>
          </cell>
        </row>
        <row r="823"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</row>
        <row r="825">
          <cell r="F825">
            <v>10329</v>
          </cell>
          <cell r="G825">
            <v>0</v>
          </cell>
          <cell r="H825">
            <v>10329</v>
          </cell>
          <cell r="I825">
            <v>0</v>
          </cell>
          <cell r="J825">
            <v>10329</v>
          </cell>
          <cell r="K825">
            <v>0</v>
          </cell>
        </row>
        <row r="826"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3338.41</v>
          </cell>
        </row>
        <row r="827">
          <cell r="F827">
            <v>7708266</v>
          </cell>
          <cell r="G827">
            <v>0</v>
          </cell>
          <cell r="H827">
            <v>7708266</v>
          </cell>
          <cell r="I827">
            <v>0</v>
          </cell>
          <cell r="J827">
            <v>7708266</v>
          </cell>
          <cell r="K827">
            <v>7552187.1900000004</v>
          </cell>
        </row>
        <row r="828">
          <cell r="F828">
            <v>7002007.1900000004</v>
          </cell>
          <cell r="G828">
            <v>0</v>
          </cell>
          <cell r="H828">
            <v>7002007.1900000004</v>
          </cell>
          <cell r="I828">
            <v>0</v>
          </cell>
          <cell r="J828">
            <v>7002007.1900000004</v>
          </cell>
          <cell r="K828">
            <v>6325759.6799999997</v>
          </cell>
        </row>
        <row r="829">
          <cell r="F829">
            <v>533777632.55000001</v>
          </cell>
          <cell r="G829">
            <v>0</v>
          </cell>
          <cell r="H829">
            <v>533777632.55000001</v>
          </cell>
          <cell r="I829">
            <v>1245704947.3299999</v>
          </cell>
          <cell r="J829">
            <v>1779482579.8800001</v>
          </cell>
          <cell r="K829">
            <v>1343790068.24</v>
          </cell>
        </row>
        <row r="830">
          <cell r="F830">
            <v>-34111070.289999999</v>
          </cell>
          <cell r="G830">
            <v>0</v>
          </cell>
          <cell r="H830">
            <v>-34111070.289999999</v>
          </cell>
          <cell r="I830">
            <v>0</v>
          </cell>
          <cell r="J830">
            <v>-34111070.289999999</v>
          </cell>
          <cell r="K830">
            <v>-3562381.17</v>
          </cell>
        </row>
        <row r="831">
          <cell r="F831">
            <v>50000</v>
          </cell>
          <cell r="G831">
            <v>0</v>
          </cell>
          <cell r="H831">
            <v>50000</v>
          </cell>
          <cell r="I831">
            <v>0</v>
          </cell>
          <cell r="J831">
            <v>50000</v>
          </cell>
          <cell r="K831">
            <v>450000</v>
          </cell>
        </row>
        <row r="832">
          <cell r="F832">
            <v>3629191.44</v>
          </cell>
          <cell r="G832">
            <v>0</v>
          </cell>
          <cell r="H832">
            <v>3629191.44</v>
          </cell>
          <cell r="I832">
            <v>0</v>
          </cell>
          <cell r="J832">
            <v>3629191.44</v>
          </cell>
          <cell r="K832">
            <v>5161105.76</v>
          </cell>
        </row>
        <row r="833">
          <cell r="F833">
            <v>23680405.440000001</v>
          </cell>
          <cell r="G833">
            <v>0</v>
          </cell>
          <cell r="H833">
            <v>23680405.440000001</v>
          </cell>
          <cell r="I833">
            <v>0</v>
          </cell>
          <cell r="J833">
            <v>23680405.440000001</v>
          </cell>
          <cell r="K833">
            <v>12774388.16</v>
          </cell>
        </row>
        <row r="834">
          <cell r="F834">
            <v>3023885.15</v>
          </cell>
          <cell r="G834">
            <v>0</v>
          </cell>
          <cell r="H834">
            <v>3023885.15</v>
          </cell>
          <cell r="I834">
            <v>0</v>
          </cell>
          <cell r="J834">
            <v>3023885.15</v>
          </cell>
          <cell r="K834">
            <v>2945468.7</v>
          </cell>
        </row>
        <row r="835">
          <cell r="F835">
            <v>-206285.95</v>
          </cell>
          <cell r="G835">
            <v>0</v>
          </cell>
          <cell r="H835">
            <v>-206285.95</v>
          </cell>
          <cell r="I835">
            <v>0</v>
          </cell>
          <cell r="J835">
            <v>-206285.95</v>
          </cell>
          <cell r="K835">
            <v>-756668.67</v>
          </cell>
        </row>
        <row r="836">
          <cell r="F836">
            <v>1823076.76</v>
          </cell>
          <cell r="G836">
            <v>0</v>
          </cell>
          <cell r="H836">
            <v>1823076.76</v>
          </cell>
          <cell r="I836">
            <v>0</v>
          </cell>
          <cell r="J836">
            <v>1823076.76</v>
          </cell>
          <cell r="K836">
            <v>1081586.8400000001</v>
          </cell>
        </row>
        <row r="837">
          <cell r="F837">
            <v>7557648.0099999998</v>
          </cell>
          <cell r="G837">
            <v>0</v>
          </cell>
          <cell r="H837">
            <v>7557648.0099999998</v>
          </cell>
          <cell r="I837">
            <v>0</v>
          </cell>
          <cell r="J837">
            <v>7557648.0099999998</v>
          </cell>
          <cell r="K837">
            <v>3008037.62</v>
          </cell>
        </row>
        <row r="838">
          <cell r="F838">
            <v>725000</v>
          </cell>
          <cell r="G838">
            <v>0</v>
          </cell>
          <cell r="H838">
            <v>725000</v>
          </cell>
          <cell r="I838">
            <v>0</v>
          </cell>
          <cell r="J838">
            <v>725000</v>
          </cell>
          <cell r="K838">
            <v>107000</v>
          </cell>
        </row>
        <row r="839">
          <cell r="F839">
            <v>4000092.08</v>
          </cell>
          <cell r="G839">
            <v>0</v>
          </cell>
          <cell r="H839">
            <v>4000092.08</v>
          </cell>
          <cell r="I839">
            <v>0</v>
          </cell>
          <cell r="J839">
            <v>4000092.08</v>
          </cell>
          <cell r="K839">
            <v>1000000</v>
          </cell>
        </row>
        <row r="840">
          <cell r="F840">
            <v>-248464.8</v>
          </cell>
          <cell r="G840">
            <v>0</v>
          </cell>
          <cell r="H840">
            <v>-248464.8</v>
          </cell>
          <cell r="I840">
            <v>0</v>
          </cell>
          <cell r="J840">
            <v>-248464.8</v>
          </cell>
          <cell r="K840">
            <v>-2553922.38</v>
          </cell>
        </row>
        <row r="841"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2500000</v>
          </cell>
        </row>
        <row r="842">
          <cell r="F842">
            <v>8063845.54</v>
          </cell>
          <cell r="G842">
            <v>0</v>
          </cell>
          <cell r="H842">
            <v>8063845.54</v>
          </cell>
          <cell r="I842">
            <v>0</v>
          </cell>
          <cell r="J842">
            <v>8063845.54</v>
          </cell>
          <cell r="K842">
            <v>6170449.9900000002</v>
          </cell>
        </row>
        <row r="843">
          <cell r="F843">
            <v>5358.97</v>
          </cell>
          <cell r="G843">
            <v>0</v>
          </cell>
          <cell r="H843">
            <v>5358.97</v>
          </cell>
          <cell r="I843">
            <v>0</v>
          </cell>
          <cell r="J843">
            <v>5358.97</v>
          </cell>
          <cell r="K843">
            <v>145103.12</v>
          </cell>
        </row>
        <row r="844"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9685</v>
          </cell>
        </row>
        <row r="845">
          <cell r="F845">
            <v>1774055.89</v>
          </cell>
          <cell r="G845">
            <v>0</v>
          </cell>
          <cell r="H845">
            <v>1774055.89</v>
          </cell>
          <cell r="I845">
            <v>0</v>
          </cell>
          <cell r="J845">
            <v>1774055.89</v>
          </cell>
          <cell r="K845">
            <v>1124046.17</v>
          </cell>
        </row>
        <row r="846">
          <cell r="F846">
            <v>568264972.98000002</v>
          </cell>
          <cell r="G846">
            <v>0</v>
          </cell>
          <cell r="H846">
            <v>568264972.98000002</v>
          </cell>
          <cell r="I846">
            <v>1245704947.3299999</v>
          </cell>
          <cell r="J846">
            <v>1813969920.3100004</v>
          </cell>
          <cell r="K846">
            <v>1387275252.6599996</v>
          </cell>
        </row>
        <row r="848">
          <cell r="F848">
            <v>430837284.27999997</v>
          </cell>
          <cell r="G848">
            <v>0</v>
          </cell>
          <cell r="H848">
            <v>430837284.27999997</v>
          </cell>
          <cell r="I848">
            <v>0</v>
          </cell>
          <cell r="J848">
            <v>430837284.27999997</v>
          </cell>
          <cell r="K848">
            <v>431669718.66000003</v>
          </cell>
        </row>
        <row r="849">
          <cell r="F849">
            <v>1074816.4099999999</v>
          </cell>
          <cell r="G849">
            <v>0</v>
          </cell>
          <cell r="H849">
            <v>1074816.4099999999</v>
          </cell>
          <cell r="I849">
            <v>0</v>
          </cell>
          <cell r="J849">
            <v>1074816.4099999999</v>
          </cell>
          <cell r="K849">
            <v>856914.09</v>
          </cell>
        </row>
        <row r="850"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4435.6000000000004</v>
          </cell>
        </row>
        <row r="851">
          <cell r="F851">
            <v>129923</v>
          </cell>
          <cell r="G851">
            <v>0</v>
          </cell>
          <cell r="H851">
            <v>129923</v>
          </cell>
          <cell r="I851">
            <v>0</v>
          </cell>
          <cell r="J851">
            <v>129923</v>
          </cell>
          <cell r="K851">
            <v>-1590139.13</v>
          </cell>
        </row>
        <row r="852">
          <cell r="F852">
            <v>10664.57</v>
          </cell>
          <cell r="G852">
            <v>0</v>
          </cell>
          <cell r="H852">
            <v>10664.57</v>
          </cell>
          <cell r="I852">
            <v>0</v>
          </cell>
          <cell r="J852">
            <v>10664.57</v>
          </cell>
          <cell r="K852">
            <v>0</v>
          </cell>
        </row>
        <row r="853">
          <cell r="F853">
            <v>291826238.75</v>
          </cell>
          <cell r="G853">
            <v>0</v>
          </cell>
          <cell r="H853">
            <v>291826238.75</v>
          </cell>
          <cell r="I853">
            <v>-2366.9699999999998</v>
          </cell>
          <cell r="J853">
            <v>291823871.77999997</v>
          </cell>
          <cell r="K853">
            <v>307222561.24000001</v>
          </cell>
        </row>
        <row r="854">
          <cell r="F854">
            <v>2401560.7599999998</v>
          </cell>
          <cell r="G854">
            <v>0</v>
          </cell>
          <cell r="H854">
            <v>2401560.7599999998</v>
          </cell>
          <cell r="I854">
            <v>459</v>
          </cell>
          <cell r="J854">
            <v>2402019.7599999998</v>
          </cell>
          <cell r="K854">
            <v>734440.99</v>
          </cell>
        </row>
        <row r="855">
          <cell r="F855">
            <v>342140.03</v>
          </cell>
          <cell r="G855">
            <v>0</v>
          </cell>
          <cell r="H855">
            <v>342140.03</v>
          </cell>
          <cell r="I855">
            <v>0</v>
          </cell>
          <cell r="J855">
            <v>342140.03</v>
          </cell>
          <cell r="K855">
            <v>441926.57</v>
          </cell>
        </row>
        <row r="856">
          <cell r="F856">
            <v>-389685.09</v>
          </cell>
          <cell r="G856">
            <v>0</v>
          </cell>
          <cell r="H856">
            <v>-389685.09</v>
          </cell>
          <cell r="I856">
            <v>0</v>
          </cell>
          <cell r="J856">
            <v>-389685.09</v>
          </cell>
          <cell r="K856">
            <v>-2290762.23</v>
          </cell>
        </row>
        <row r="857">
          <cell r="F857">
            <v>156031566.11000001</v>
          </cell>
          <cell r="G857">
            <v>0</v>
          </cell>
          <cell r="H857">
            <v>156031566.11000001</v>
          </cell>
          <cell r="I857">
            <v>0</v>
          </cell>
          <cell r="J857">
            <v>156031566.11000001</v>
          </cell>
          <cell r="K857">
            <v>118809891.48999999</v>
          </cell>
        </row>
        <row r="858">
          <cell r="F858">
            <v>408904.18</v>
          </cell>
          <cell r="G858">
            <v>0</v>
          </cell>
          <cell r="H858">
            <v>408904.18</v>
          </cell>
          <cell r="I858">
            <v>0</v>
          </cell>
          <cell r="J858">
            <v>408904.18</v>
          </cell>
          <cell r="K858">
            <v>155644.19</v>
          </cell>
        </row>
        <row r="859">
          <cell r="F859">
            <v>3255795.66</v>
          </cell>
          <cell r="G859">
            <v>0</v>
          </cell>
          <cell r="H859">
            <v>3255795.66</v>
          </cell>
          <cell r="I859">
            <v>0</v>
          </cell>
          <cell r="J859">
            <v>3255795.66</v>
          </cell>
          <cell r="K859">
            <v>3361246.6</v>
          </cell>
        </row>
        <row r="860">
          <cell r="F860">
            <v>31526.13</v>
          </cell>
          <cell r="G860">
            <v>0</v>
          </cell>
          <cell r="H860">
            <v>31526.13</v>
          </cell>
          <cell r="I860">
            <v>0</v>
          </cell>
          <cell r="J860">
            <v>31526.13</v>
          </cell>
          <cell r="K860">
            <v>171509.13</v>
          </cell>
        </row>
        <row r="861">
          <cell r="F861">
            <v>304324.90999999997</v>
          </cell>
          <cell r="G861">
            <v>0</v>
          </cell>
          <cell r="H861">
            <v>304324.90999999997</v>
          </cell>
          <cell r="I861">
            <v>0</v>
          </cell>
          <cell r="J861">
            <v>304324.90999999997</v>
          </cell>
          <cell r="K861">
            <v>129833.18</v>
          </cell>
        </row>
        <row r="862">
          <cell r="F862">
            <v>83039564.629999995</v>
          </cell>
          <cell r="G862">
            <v>0</v>
          </cell>
          <cell r="H862">
            <v>83039564.629999995</v>
          </cell>
          <cell r="I862">
            <v>0</v>
          </cell>
          <cell r="J862">
            <v>83039564.629999995</v>
          </cell>
          <cell r="K862">
            <v>79208236.890000001</v>
          </cell>
        </row>
        <row r="863">
          <cell r="F863">
            <v>29473165.489999998</v>
          </cell>
          <cell r="G863">
            <v>0</v>
          </cell>
          <cell r="H863">
            <v>29473165.489999998</v>
          </cell>
          <cell r="I863">
            <v>0</v>
          </cell>
          <cell r="J863">
            <v>29473165.489999998</v>
          </cell>
          <cell r="K863">
            <v>26340325.440000001</v>
          </cell>
        </row>
        <row r="864">
          <cell r="F864">
            <v>11378778.529999999</v>
          </cell>
          <cell r="G864">
            <v>0</v>
          </cell>
          <cell r="H864">
            <v>11378778.529999999</v>
          </cell>
          <cell r="I864">
            <v>0</v>
          </cell>
          <cell r="J864">
            <v>11378778.529999999</v>
          </cell>
          <cell r="K864">
            <v>9623968.7400000002</v>
          </cell>
        </row>
        <row r="865">
          <cell r="F865">
            <v>4638380.9800000004</v>
          </cell>
          <cell r="G865">
            <v>0</v>
          </cell>
          <cell r="H865">
            <v>4638380.9800000004</v>
          </cell>
          <cell r="I865">
            <v>0</v>
          </cell>
          <cell r="J865">
            <v>4638380.9800000004</v>
          </cell>
          <cell r="K865">
            <v>3344123.82</v>
          </cell>
        </row>
        <row r="866">
          <cell r="F866">
            <v>18868946.690000001</v>
          </cell>
          <cell r="G866">
            <v>0</v>
          </cell>
          <cell r="H866">
            <v>18868946.690000001</v>
          </cell>
          <cell r="I866">
            <v>0</v>
          </cell>
          <cell r="J866">
            <v>18868946.690000001</v>
          </cell>
          <cell r="K866">
            <v>25828620.23</v>
          </cell>
        </row>
        <row r="867">
          <cell r="F867">
            <v>6480731.0499999998</v>
          </cell>
          <cell r="G867">
            <v>0</v>
          </cell>
          <cell r="H867">
            <v>6480731.0499999998</v>
          </cell>
          <cell r="I867">
            <v>0</v>
          </cell>
          <cell r="J867">
            <v>6480731.0499999998</v>
          </cell>
          <cell r="K867">
            <v>4916338.38</v>
          </cell>
        </row>
        <row r="868">
          <cell r="F868">
            <v>1363525.35</v>
          </cell>
          <cell r="G868">
            <v>0</v>
          </cell>
          <cell r="H868">
            <v>1363525.35</v>
          </cell>
          <cell r="I868">
            <v>0</v>
          </cell>
          <cell r="J868">
            <v>1363525.35</v>
          </cell>
          <cell r="K868">
            <v>1621762.03</v>
          </cell>
        </row>
        <row r="869">
          <cell r="F869">
            <v>1041508152.4199998</v>
          </cell>
          <cell r="G869">
            <v>0</v>
          </cell>
          <cell r="H869">
            <v>1041508152.4199998</v>
          </cell>
          <cell r="I869">
            <v>-1907.97</v>
          </cell>
          <cell r="J869">
            <v>1041506244.4499998</v>
          </cell>
          <cell r="K869">
            <v>1010560595.9100002</v>
          </cell>
        </row>
        <row r="871">
          <cell r="F871">
            <v>421229624</v>
          </cell>
          <cell r="G871">
            <v>0</v>
          </cell>
          <cell r="H871">
            <v>421229624</v>
          </cell>
          <cell r="I871">
            <v>0</v>
          </cell>
          <cell r="J871">
            <v>421229624</v>
          </cell>
          <cell r="K871">
            <v>52798050.329999998</v>
          </cell>
        </row>
        <row r="872">
          <cell r="F872">
            <v>310785.71000000002</v>
          </cell>
          <cell r="G872">
            <v>0</v>
          </cell>
          <cell r="H872">
            <v>310785.71000000002</v>
          </cell>
          <cell r="I872">
            <v>0</v>
          </cell>
          <cell r="J872">
            <v>310785.71000000002</v>
          </cell>
          <cell r="K872">
            <v>0</v>
          </cell>
        </row>
        <row r="873">
          <cell r="F873">
            <v>574220762.75</v>
          </cell>
          <cell r="G873">
            <v>0</v>
          </cell>
          <cell r="H873">
            <v>574220762.75</v>
          </cell>
          <cell r="I873">
            <v>0</v>
          </cell>
          <cell r="J873">
            <v>574220762.75</v>
          </cell>
          <cell r="K873">
            <v>413724809.14999998</v>
          </cell>
        </row>
        <row r="874">
          <cell r="F874">
            <v>14379684.539999999</v>
          </cell>
          <cell r="G874">
            <v>0</v>
          </cell>
          <cell r="H874">
            <v>14379684.539999999</v>
          </cell>
          <cell r="I874">
            <v>0</v>
          </cell>
          <cell r="J874">
            <v>14379684.539999999</v>
          </cell>
          <cell r="K874">
            <v>14924179.560000001</v>
          </cell>
        </row>
        <row r="875">
          <cell r="F875">
            <v>325755325.20999998</v>
          </cell>
          <cell r="G875">
            <v>0</v>
          </cell>
          <cell r="H875">
            <v>325755325.20999998</v>
          </cell>
          <cell r="I875">
            <v>0</v>
          </cell>
          <cell r="J875">
            <v>325755325.20999998</v>
          </cell>
          <cell r="K875">
            <v>426349822.99000001</v>
          </cell>
        </row>
        <row r="876"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F877">
            <v>1335896182.21</v>
          </cell>
          <cell r="G877">
            <v>0</v>
          </cell>
          <cell r="H877">
            <v>1335896182.21</v>
          </cell>
          <cell r="I877">
            <v>0</v>
          </cell>
          <cell r="J877">
            <v>1335896182.21</v>
          </cell>
          <cell r="K877">
            <v>907796862.02999997</v>
          </cell>
        </row>
        <row r="879">
          <cell r="F879">
            <v>50923289.619999997</v>
          </cell>
          <cell r="G879">
            <v>0</v>
          </cell>
          <cell r="H879">
            <v>50923289.619999997</v>
          </cell>
          <cell r="I879">
            <v>-32457868.329999998</v>
          </cell>
          <cell r="J879">
            <v>18465421.289999999</v>
          </cell>
          <cell r="K879">
            <v>71085072.980000004</v>
          </cell>
        </row>
        <row r="880">
          <cell r="F880">
            <v>4731294.55</v>
          </cell>
          <cell r="G880">
            <v>0</v>
          </cell>
          <cell r="H880">
            <v>4731294.55</v>
          </cell>
          <cell r="I880">
            <v>0</v>
          </cell>
          <cell r="J880">
            <v>4731294.55</v>
          </cell>
          <cell r="K880">
            <v>3863734.03</v>
          </cell>
        </row>
        <row r="881">
          <cell r="F881">
            <v>30876448.390000001</v>
          </cell>
          <cell r="G881">
            <v>0</v>
          </cell>
          <cell r="H881">
            <v>30876448.390000001</v>
          </cell>
          <cell r="I881">
            <v>0</v>
          </cell>
          <cell r="J881">
            <v>30876448.390000001</v>
          </cell>
          <cell r="K881">
            <v>26547054</v>
          </cell>
        </row>
        <row r="882">
          <cell r="F882">
            <v>308173240.25999999</v>
          </cell>
          <cell r="G882">
            <v>0</v>
          </cell>
          <cell r="H882">
            <v>308173240.25999999</v>
          </cell>
          <cell r="I882">
            <v>1431.62</v>
          </cell>
          <cell r="J882">
            <v>308174671.88</v>
          </cell>
          <cell r="K882">
            <v>309186203.89999998</v>
          </cell>
        </row>
        <row r="883">
          <cell r="F883">
            <v>394704272.81999999</v>
          </cell>
          <cell r="G883">
            <v>0</v>
          </cell>
          <cell r="H883">
            <v>394704272.81999999</v>
          </cell>
          <cell r="I883">
            <v>-32456436.709999997</v>
          </cell>
          <cell r="J883">
            <v>362247836.11000001</v>
          </cell>
          <cell r="K883">
            <v>410682064.90999997</v>
          </cell>
        </row>
        <row r="885">
          <cell r="F885">
            <v>457831.39</v>
          </cell>
          <cell r="G885">
            <v>0</v>
          </cell>
          <cell r="H885">
            <v>457831.39</v>
          </cell>
          <cell r="I885">
            <v>0</v>
          </cell>
          <cell r="J885">
            <v>457831.39</v>
          </cell>
          <cell r="K885">
            <v>256362.75</v>
          </cell>
        </row>
        <row r="886">
          <cell r="F886">
            <v>576840963.15999997</v>
          </cell>
          <cell r="G886">
            <v>0</v>
          </cell>
          <cell r="H886">
            <v>576840963.15999997</v>
          </cell>
          <cell r="I886">
            <v>14748410.98</v>
          </cell>
          <cell r="J886">
            <v>591589374.13999999</v>
          </cell>
          <cell r="K886">
            <v>497930568.45999998</v>
          </cell>
        </row>
        <row r="887">
          <cell r="F887">
            <v>577298794.54999995</v>
          </cell>
          <cell r="G887">
            <v>0</v>
          </cell>
          <cell r="H887">
            <v>577298794.54999995</v>
          </cell>
          <cell r="I887">
            <v>14748410.98</v>
          </cell>
          <cell r="J887">
            <v>592047205.52999997</v>
          </cell>
          <cell r="K887">
            <v>498186931.20999998</v>
          </cell>
        </row>
        <row r="889">
          <cell r="F889">
            <v>0</v>
          </cell>
          <cell r="G889">
            <v>54756455.229999997</v>
          </cell>
          <cell r="H889">
            <v>54756455.229999997</v>
          </cell>
          <cell r="I889">
            <v>0</v>
          </cell>
          <cell r="J889">
            <v>54756455.229999997</v>
          </cell>
          <cell r="K889">
            <v>-19322232</v>
          </cell>
        </row>
        <row r="890">
          <cell r="F890">
            <v>0</v>
          </cell>
          <cell r="G890">
            <v>54756455.229999997</v>
          </cell>
          <cell r="H890">
            <v>54756455.229999997</v>
          </cell>
          <cell r="I890">
            <v>0</v>
          </cell>
          <cell r="J890">
            <v>54756455.229999997</v>
          </cell>
          <cell r="K890">
            <v>-19322232</v>
          </cell>
        </row>
        <row r="892">
          <cell r="F892">
            <v>67377526.219999999</v>
          </cell>
          <cell r="G892">
            <v>0</v>
          </cell>
          <cell r="H892">
            <v>67377526.219999999</v>
          </cell>
          <cell r="I892">
            <v>0</v>
          </cell>
          <cell r="J892">
            <v>67377526.219999999</v>
          </cell>
          <cell r="K892">
            <v>0</v>
          </cell>
        </row>
        <row r="893">
          <cell r="F893">
            <v>19191.53</v>
          </cell>
          <cell r="G893">
            <v>0</v>
          </cell>
          <cell r="H893">
            <v>19191.53</v>
          </cell>
          <cell r="I893">
            <v>0</v>
          </cell>
          <cell r="J893">
            <v>19191.53</v>
          </cell>
          <cell r="K893">
            <v>0</v>
          </cell>
        </row>
        <row r="894">
          <cell r="F894">
            <v>-1259863.8799999999</v>
          </cell>
          <cell r="G894">
            <v>0</v>
          </cell>
          <cell r="H894">
            <v>-1259863.8799999999</v>
          </cell>
          <cell r="I894">
            <v>0</v>
          </cell>
          <cell r="J894">
            <v>-1259863.8799999999</v>
          </cell>
          <cell r="K894">
            <v>0</v>
          </cell>
        </row>
        <row r="895">
          <cell r="F895">
            <v>14735623.08</v>
          </cell>
          <cell r="G895">
            <v>0</v>
          </cell>
          <cell r="H895">
            <v>14735623.08</v>
          </cell>
          <cell r="I895">
            <v>0</v>
          </cell>
          <cell r="J895">
            <v>14735623.08</v>
          </cell>
          <cell r="K895">
            <v>0</v>
          </cell>
        </row>
        <row r="896">
          <cell r="F896">
            <v>553776.92000000004</v>
          </cell>
          <cell r="G896">
            <v>0</v>
          </cell>
          <cell r="H896">
            <v>553776.92000000004</v>
          </cell>
          <cell r="I896">
            <v>0</v>
          </cell>
          <cell r="J896">
            <v>553776.92000000004</v>
          </cell>
          <cell r="K896">
            <v>0</v>
          </cell>
        </row>
        <row r="897">
          <cell r="F897">
            <v>-149975.54999999999</v>
          </cell>
          <cell r="G897">
            <v>0</v>
          </cell>
          <cell r="H897">
            <v>-149975.54999999999</v>
          </cell>
          <cell r="I897">
            <v>0</v>
          </cell>
          <cell r="J897">
            <v>-149975.54999999999</v>
          </cell>
          <cell r="K897">
            <v>0</v>
          </cell>
        </row>
        <row r="898">
          <cell r="F898">
            <v>-1840489.77</v>
          </cell>
          <cell r="G898">
            <v>0</v>
          </cell>
          <cell r="H898">
            <v>-1840489.77</v>
          </cell>
          <cell r="I898">
            <v>0</v>
          </cell>
          <cell r="J898">
            <v>-1840489.77</v>
          </cell>
          <cell r="K898">
            <v>0</v>
          </cell>
        </row>
        <row r="899"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F901">
            <v>18295036.100000001</v>
          </cell>
          <cell r="G901">
            <v>0</v>
          </cell>
          <cell r="H901">
            <v>18295036.100000001</v>
          </cell>
          <cell r="I901">
            <v>0</v>
          </cell>
          <cell r="J901">
            <v>18295036.100000001</v>
          </cell>
          <cell r="K901">
            <v>0</v>
          </cell>
        </row>
        <row r="902">
          <cell r="F902">
            <v>11551487.289999999</v>
          </cell>
          <cell r="G902">
            <v>0</v>
          </cell>
          <cell r="H902">
            <v>11551487.289999999</v>
          </cell>
          <cell r="I902">
            <v>0</v>
          </cell>
          <cell r="J902">
            <v>11551487.289999999</v>
          </cell>
          <cell r="K902">
            <v>0</v>
          </cell>
        </row>
        <row r="903">
          <cell r="F903">
            <v>41220491.530000001</v>
          </cell>
          <cell r="G903">
            <v>0</v>
          </cell>
          <cell r="H903">
            <v>41220491.530000001</v>
          </cell>
          <cell r="I903">
            <v>0</v>
          </cell>
          <cell r="J903">
            <v>41220491.530000001</v>
          </cell>
          <cell r="K903">
            <v>0</v>
          </cell>
        </row>
        <row r="904"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</row>
        <row r="905">
          <cell r="F905">
            <v>14797.99</v>
          </cell>
          <cell r="G905">
            <v>0</v>
          </cell>
          <cell r="H905">
            <v>14797.99</v>
          </cell>
          <cell r="I905">
            <v>0</v>
          </cell>
          <cell r="J905">
            <v>14797.99</v>
          </cell>
          <cell r="K905">
            <v>0</v>
          </cell>
        </row>
        <row r="906">
          <cell r="F906">
            <v>17910000</v>
          </cell>
          <cell r="G906">
            <v>0</v>
          </cell>
          <cell r="H906">
            <v>17910000</v>
          </cell>
          <cell r="I906">
            <v>0</v>
          </cell>
          <cell r="J906">
            <v>17910000</v>
          </cell>
          <cell r="K906">
            <v>0</v>
          </cell>
        </row>
        <row r="907"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F908">
            <v>34363.75</v>
          </cell>
          <cell r="G908">
            <v>0</v>
          </cell>
          <cell r="H908">
            <v>34363.75</v>
          </cell>
          <cell r="I908">
            <v>0</v>
          </cell>
          <cell r="J908">
            <v>34363.75</v>
          </cell>
          <cell r="K908">
            <v>0</v>
          </cell>
        </row>
        <row r="909">
          <cell r="F909">
            <v>0.04</v>
          </cell>
          <cell r="G909">
            <v>0</v>
          </cell>
          <cell r="H909">
            <v>0.04</v>
          </cell>
          <cell r="I909">
            <v>0</v>
          </cell>
          <cell r="J909">
            <v>0.04</v>
          </cell>
          <cell r="K909">
            <v>0</v>
          </cell>
        </row>
        <row r="910">
          <cell r="F910">
            <v>455550.79</v>
          </cell>
          <cell r="G910">
            <v>0</v>
          </cell>
          <cell r="H910">
            <v>455550.79</v>
          </cell>
          <cell r="I910">
            <v>0</v>
          </cell>
          <cell r="J910">
            <v>455550.79</v>
          </cell>
          <cell r="K910">
            <v>0</v>
          </cell>
        </row>
        <row r="911">
          <cell r="F911">
            <v>3534.53</v>
          </cell>
          <cell r="G911">
            <v>0</v>
          </cell>
          <cell r="H911">
            <v>3534.53</v>
          </cell>
          <cell r="I911">
            <v>0</v>
          </cell>
          <cell r="J911">
            <v>3534.53</v>
          </cell>
          <cell r="K911">
            <v>0</v>
          </cell>
        </row>
        <row r="912">
          <cell r="F912">
            <v>25040000.010000002</v>
          </cell>
          <cell r="G912">
            <v>0</v>
          </cell>
          <cell r="H912">
            <v>25040000.010000002</v>
          </cell>
          <cell r="I912">
            <v>0</v>
          </cell>
          <cell r="J912">
            <v>25040000.010000002</v>
          </cell>
          <cell r="K912">
            <v>0</v>
          </cell>
        </row>
        <row r="913">
          <cell r="F913">
            <v>25185000</v>
          </cell>
          <cell r="G913">
            <v>0</v>
          </cell>
          <cell r="H913">
            <v>25185000</v>
          </cell>
          <cell r="I913">
            <v>0</v>
          </cell>
          <cell r="J913">
            <v>25185000</v>
          </cell>
          <cell r="K913">
            <v>0</v>
          </cell>
        </row>
        <row r="914">
          <cell r="F914">
            <v>263482.27</v>
          </cell>
          <cell r="G914">
            <v>0</v>
          </cell>
          <cell r="H914">
            <v>263482.27</v>
          </cell>
          <cell r="I914">
            <v>0</v>
          </cell>
          <cell r="J914">
            <v>263482.27</v>
          </cell>
          <cell r="K914">
            <v>0</v>
          </cell>
        </row>
        <row r="915">
          <cell r="F915">
            <v>3016141.6</v>
          </cell>
          <cell r="G915">
            <v>0</v>
          </cell>
          <cell r="H915">
            <v>3016141.6</v>
          </cell>
          <cell r="I915">
            <v>0</v>
          </cell>
          <cell r="J915">
            <v>3016141.6</v>
          </cell>
          <cell r="K915">
            <v>0</v>
          </cell>
        </row>
        <row r="916"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F919">
            <v>222425674.44999999</v>
          </cell>
          <cell r="G919">
            <v>0</v>
          </cell>
          <cell r="H919">
            <v>222425674.44999999</v>
          </cell>
          <cell r="I919">
            <v>0</v>
          </cell>
          <cell r="J919">
            <v>222425674.44999999</v>
          </cell>
          <cell r="K919">
            <v>0</v>
          </cell>
        </row>
        <row r="921">
          <cell r="F921">
            <v>-15534.54</v>
          </cell>
          <cell r="G921">
            <v>0</v>
          </cell>
          <cell r="H921">
            <v>-15534.54</v>
          </cell>
          <cell r="I921">
            <v>0</v>
          </cell>
          <cell r="J921">
            <v>-15534.54</v>
          </cell>
          <cell r="K921">
            <v>0</v>
          </cell>
        </row>
        <row r="922"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F923">
            <v>1233176.18</v>
          </cell>
          <cell r="G923">
            <v>0</v>
          </cell>
          <cell r="H923">
            <v>1233176.18</v>
          </cell>
          <cell r="I923">
            <v>0</v>
          </cell>
          <cell r="J923">
            <v>1233176.18</v>
          </cell>
          <cell r="K923">
            <v>0</v>
          </cell>
        </row>
        <row r="924">
          <cell r="F924">
            <v>-205532190</v>
          </cell>
          <cell r="G924">
            <v>0</v>
          </cell>
          <cell r="H924">
            <v>-205532190</v>
          </cell>
          <cell r="I924">
            <v>0</v>
          </cell>
          <cell r="J924">
            <v>-205532190</v>
          </cell>
          <cell r="K924">
            <v>0</v>
          </cell>
        </row>
        <row r="925">
          <cell r="F925">
            <v>-204314548.36000001</v>
          </cell>
          <cell r="G925">
            <v>0</v>
          </cell>
          <cell r="H925">
            <v>-204314548.36000001</v>
          </cell>
          <cell r="I925">
            <v>0</v>
          </cell>
          <cell r="J925">
            <v>-204314548.36000001</v>
          </cell>
          <cell r="K925">
            <v>0</v>
          </cell>
        </row>
        <row r="927">
          <cell r="F927">
            <v>-1962334.76</v>
          </cell>
          <cell r="G927">
            <v>0</v>
          </cell>
          <cell r="H927">
            <v>-1962334.76</v>
          </cell>
          <cell r="I927">
            <v>0</v>
          </cell>
          <cell r="J927">
            <v>-1962334.76</v>
          </cell>
          <cell r="K927">
            <v>0</v>
          </cell>
        </row>
        <row r="928">
          <cell r="F928">
            <v>1207010.1000000001</v>
          </cell>
          <cell r="G928">
            <v>0</v>
          </cell>
          <cell r="H928">
            <v>1207010.1000000001</v>
          </cell>
          <cell r="I928">
            <v>0</v>
          </cell>
          <cell r="J928">
            <v>1207010.1000000001</v>
          </cell>
          <cell r="K928">
            <v>0</v>
          </cell>
        </row>
        <row r="929">
          <cell r="F929">
            <v>-2385000</v>
          </cell>
          <cell r="G929">
            <v>0</v>
          </cell>
          <cell r="H929">
            <v>-2385000</v>
          </cell>
          <cell r="I929">
            <v>0</v>
          </cell>
          <cell r="J929">
            <v>-2385000</v>
          </cell>
          <cell r="K929">
            <v>0</v>
          </cell>
        </row>
        <row r="930">
          <cell r="F930">
            <v>-633868.29</v>
          </cell>
          <cell r="G930">
            <v>0</v>
          </cell>
          <cell r="H930">
            <v>-633868.29</v>
          </cell>
          <cell r="I930">
            <v>0</v>
          </cell>
          <cell r="J930">
            <v>-633868.29</v>
          </cell>
          <cell r="K930">
            <v>0</v>
          </cell>
        </row>
        <row r="931">
          <cell r="F931">
            <v>-19099.59</v>
          </cell>
          <cell r="G931">
            <v>0</v>
          </cell>
          <cell r="H931">
            <v>-19099.59</v>
          </cell>
          <cell r="I931">
            <v>0</v>
          </cell>
          <cell r="J931">
            <v>-19099.59</v>
          </cell>
          <cell r="K931">
            <v>0</v>
          </cell>
        </row>
        <row r="932">
          <cell r="F932">
            <v>-120000</v>
          </cell>
          <cell r="G932">
            <v>0</v>
          </cell>
          <cell r="H932">
            <v>-120000</v>
          </cell>
          <cell r="I932">
            <v>0</v>
          </cell>
          <cell r="J932">
            <v>-120000</v>
          </cell>
          <cell r="K932">
            <v>0</v>
          </cell>
        </row>
        <row r="933"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F934">
            <v>-435351.31</v>
          </cell>
          <cell r="G934">
            <v>0</v>
          </cell>
          <cell r="H934">
            <v>-435351.31</v>
          </cell>
          <cell r="I934">
            <v>0</v>
          </cell>
          <cell r="J934">
            <v>-435351.31</v>
          </cell>
          <cell r="K934">
            <v>0</v>
          </cell>
        </row>
        <row r="935">
          <cell r="F935">
            <v>711503.12</v>
          </cell>
          <cell r="G935">
            <v>0</v>
          </cell>
          <cell r="H935">
            <v>711503.12</v>
          </cell>
          <cell r="I935">
            <v>0</v>
          </cell>
          <cell r="J935">
            <v>711503.12</v>
          </cell>
          <cell r="K935">
            <v>0</v>
          </cell>
        </row>
        <row r="936">
          <cell r="F936">
            <v>-15962879.699999999</v>
          </cell>
          <cell r="G936">
            <v>0</v>
          </cell>
          <cell r="H936">
            <v>-15962879.699999999</v>
          </cell>
          <cell r="I936">
            <v>0</v>
          </cell>
          <cell r="J936">
            <v>-15962879.699999999</v>
          </cell>
          <cell r="K936">
            <v>0</v>
          </cell>
        </row>
        <row r="937">
          <cell r="F937">
            <v>-19600020.43</v>
          </cell>
          <cell r="G937">
            <v>0</v>
          </cell>
          <cell r="H937">
            <v>-19600020.43</v>
          </cell>
          <cell r="I937">
            <v>0</v>
          </cell>
          <cell r="J937">
            <v>-19600020.43</v>
          </cell>
          <cell r="K937">
            <v>0</v>
          </cell>
        </row>
        <row r="939">
          <cell r="F939">
            <v>28097.22</v>
          </cell>
          <cell r="G939">
            <v>0</v>
          </cell>
          <cell r="H939">
            <v>28097.22</v>
          </cell>
          <cell r="I939">
            <v>0</v>
          </cell>
          <cell r="J939">
            <v>28097.22</v>
          </cell>
          <cell r="K939">
            <v>0</v>
          </cell>
        </row>
        <row r="940">
          <cell r="F940">
            <v>5623.55</v>
          </cell>
          <cell r="G940">
            <v>0</v>
          </cell>
          <cell r="H940">
            <v>5623.55</v>
          </cell>
          <cell r="I940">
            <v>0</v>
          </cell>
          <cell r="J940">
            <v>5623.55</v>
          </cell>
          <cell r="K940">
            <v>0</v>
          </cell>
        </row>
        <row r="941">
          <cell r="F941">
            <v>17254.099999999999</v>
          </cell>
          <cell r="G941">
            <v>0</v>
          </cell>
          <cell r="H941">
            <v>17254.099999999999</v>
          </cell>
          <cell r="I941">
            <v>0</v>
          </cell>
          <cell r="J941">
            <v>17254.099999999999</v>
          </cell>
          <cell r="K941">
            <v>0</v>
          </cell>
        </row>
        <row r="942">
          <cell r="F942">
            <v>-0.03</v>
          </cell>
          <cell r="G942">
            <v>0</v>
          </cell>
          <cell r="H942">
            <v>-0.03</v>
          </cell>
          <cell r="I942">
            <v>0</v>
          </cell>
          <cell r="J942">
            <v>-0.03</v>
          </cell>
          <cell r="K942">
            <v>0</v>
          </cell>
        </row>
        <row r="943">
          <cell r="F943">
            <v>1005698</v>
          </cell>
          <cell r="G943">
            <v>0</v>
          </cell>
          <cell r="H943">
            <v>1005698</v>
          </cell>
          <cell r="I943">
            <v>0</v>
          </cell>
          <cell r="J943">
            <v>1005698</v>
          </cell>
          <cell r="K943">
            <v>0</v>
          </cell>
        </row>
        <row r="944">
          <cell r="F944">
            <v>64705.5</v>
          </cell>
          <cell r="G944">
            <v>0</v>
          </cell>
          <cell r="H944">
            <v>64705.5</v>
          </cell>
          <cell r="I944">
            <v>0</v>
          </cell>
          <cell r="J944">
            <v>64705.5</v>
          </cell>
          <cell r="K944">
            <v>0</v>
          </cell>
        </row>
        <row r="945">
          <cell r="F945">
            <v>367515.94</v>
          </cell>
          <cell r="G945">
            <v>0</v>
          </cell>
          <cell r="H945">
            <v>367515.94</v>
          </cell>
          <cell r="I945">
            <v>0</v>
          </cell>
          <cell r="J945">
            <v>367515.94</v>
          </cell>
          <cell r="K945">
            <v>0</v>
          </cell>
        </row>
        <row r="946">
          <cell r="F946">
            <v>1488894.28</v>
          </cell>
          <cell r="G946">
            <v>0</v>
          </cell>
          <cell r="H946">
            <v>1488894.28</v>
          </cell>
          <cell r="I946">
            <v>0</v>
          </cell>
          <cell r="J946">
            <v>1488894.28</v>
          </cell>
          <cell r="K946">
            <v>0</v>
          </cell>
        </row>
        <row r="947">
          <cell r="F947">
            <v>3.2848503906279802E-5</v>
          </cell>
          <cell r="G947">
            <v>5.2154064178466797E-8</v>
          </cell>
          <cell r="H947">
            <v>2.5666144210845232E-5</v>
          </cell>
          <cell r="I947">
            <v>5.2712857723236084E-7</v>
          </cell>
          <cell r="J947">
            <v>2.2805121261626482E-5</v>
          </cell>
          <cell r="K947">
            <v>2.9861927032470703E-5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cular"/>
      <sheetName val="p0"/>
      <sheetName val="index"/>
      <sheetName val="p1"/>
      <sheetName val="p2"/>
      <sheetName val="p3"/>
      <sheetName val="p4"/>
      <sheetName val="p5"/>
      <sheetName val="p6"/>
      <sheetName val="x1A"/>
      <sheetName val="x1B"/>
      <sheetName val="x2-4"/>
      <sheetName val="x5"/>
      <sheetName val="x6-7"/>
      <sheetName val="x8"/>
      <sheetName val="x8a, 9,10"/>
      <sheetName val="x11"/>
      <sheetName val="X12"/>
      <sheetName val="X13"/>
      <sheetName val="X14"/>
      <sheetName val="x15"/>
      <sheetName val="x16"/>
      <sheetName val="P19"/>
      <sheetName val="P20A"/>
      <sheetName val="P20B"/>
      <sheetName val="P21"/>
      <sheetName val="A1"/>
      <sheetName val="A2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T"/>
      <sheetName val="U1"/>
      <sheetName val="U2"/>
      <sheetName val="V"/>
      <sheetName val="W"/>
      <sheetName val="24"/>
      <sheetName val="X"/>
      <sheetName val="SIS"/>
      <sheetName val="PS1"/>
      <sheetName val="PS2"/>
      <sheetName val="RBC-x17"/>
      <sheetName val="C1x18"/>
      <sheetName val="C1x19"/>
      <sheetName val="C2C4x20"/>
      <sheetName val="C3x21"/>
      <sheetName val="Links"/>
      <sheetName val="Lead (Orig)"/>
      <sheetName val="PS4"/>
      <sheetName val="Page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>
        <row r="2975">
          <cell r="I2975">
            <v>58344669</v>
          </cell>
        </row>
      </sheetData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cular"/>
      <sheetName val="p0"/>
      <sheetName val="index"/>
      <sheetName val="p1"/>
      <sheetName val="p2"/>
      <sheetName val="p3"/>
      <sheetName val="p4"/>
      <sheetName val="p5"/>
      <sheetName val="p6"/>
      <sheetName val="x1A"/>
      <sheetName val="x1B"/>
      <sheetName val="x2-4"/>
      <sheetName val="x5"/>
      <sheetName val="x6-7"/>
      <sheetName val="x8"/>
      <sheetName val="x8a, 9,10"/>
      <sheetName val="x11"/>
      <sheetName val="X12"/>
      <sheetName val="X13"/>
      <sheetName val="X14"/>
      <sheetName val="x15"/>
      <sheetName val="x16"/>
      <sheetName val="P19"/>
      <sheetName val="P20A"/>
      <sheetName val="P20B"/>
      <sheetName val="P21"/>
      <sheetName val="A1"/>
      <sheetName val="A2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T"/>
      <sheetName val="U1"/>
      <sheetName val="U2"/>
      <sheetName val="V"/>
      <sheetName val="W"/>
      <sheetName val="24"/>
      <sheetName val="X"/>
      <sheetName val="SIS"/>
      <sheetName val="PS1"/>
      <sheetName val="PS2"/>
      <sheetName val="RBC-x17"/>
      <sheetName val="C1x18"/>
      <sheetName val="C1x19"/>
      <sheetName val="C2C4x20"/>
      <sheetName val="C3x21"/>
    </sheetNames>
    <sheetDataSet>
      <sheetData sheetId="0"/>
      <sheetData sheetId="1"/>
      <sheetData sheetId="2"/>
      <sheetData sheetId="3">
        <row r="3">
          <cell r="G3">
            <v>42735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10">
          <cell r="T110" t="str">
            <v>Amortized Cost</v>
          </cell>
          <cell r="U110">
            <v>13791521938.120005</v>
          </cell>
          <cell r="V110">
            <v>0</v>
          </cell>
          <cell r="W110">
            <v>0</v>
          </cell>
        </row>
      </sheetData>
      <sheetData sheetId="27">
        <row r="46">
          <cell r="S46" t="str">
            <v>face value</v>
          </cell>
          <cell r="T46">
            <v>0</v>
          </cell>
          <cell r="U46">
            <v>0</v>
          </cell>
          <cell r="V46">
            <v>0</v>
          </cell>
        </row>
      </sheetData>
      <sheetData sheetId="28">
        <row r="85">
          <cell r="R85" t="str">
            <v>market</v>
          </cell>
          <cell r="S85">
            <v>0</v>
          </cell>
          <cell r="T85">
            <v>1319862505.6900001</v>
          </cell>
          <cell r="U85">
            <v>0</v>
          </cell>
          <cell r="V85">
            <v>67643747.780000001</v>
          </cell>
        </row>
      </sheetData>
      <sheetData sheetId="29">
        <row r="43">
          <cell r="P43" t="str">
            <v>book</v>
          </cell>
          <cell r="Q43">
            <v>0</v>
          </cell>
          <cell r="R43">
            <v>263186737.94283482</v>
          </cell>
          <cell r="S43">
            <v>0</v>
          </cell>
          <cell r="T43">
            <v>0</v>
          </cell>
        </row>
        <row r="44">
          <cell r="P44" t="str">
            <v>book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P45" t="str">
            <v>book</v>
          </cell>
          <cell r="Q45">
            <v>0</v>
          </cell>
          <cell r="R45">
            <v>518750397.51716405</v>
          </cell>
          <cell r="S45">
            <v>0</v>
          </cell>
          <cell r="T45">
            <v>0</v>
          </cell>
        </row>
      </sheetData>
      <sheetData sheetId="30">
        <row r="23">
          <cell r="Y23">
            <v>0</v>
          </cell>
          <cell r="Z23">
            <v>0</v>
          </cell>
          <cell r="AA23">
            <v>0</v>
          </cell>
        </row>
      </sheetData>
      <sheetData sheetId="31">
        <row r="22">
          <cell r="U22">
            <v>0</v>
          </cell>
          <cell r="V22">
            <v>0</v>
          </cell>
          <cell r="W22">
            <v>0</v>
          </cell>
        </row>
      </sheetData>
      <sheetData sheetId="32">
        <row r="1060">
          <cell r="R1060">
            <v>877579639.05341733</v>
          </cell>
          <cell r="S1060">
            <v>0</v>
          </cell>
          <cell r="T1060">
            <v>9724480.5194699988</v>
          </cell>
        </row>
      </sheetData>
      <sheetData sheetId="33">
        <row r="22">
          <cell r="P22">
            <v>0</v>
          </cell>
          <cell r="Q22">
            <v>0</v>
          </cell>
          <cell r="R22">
            <v>0</v>
          </cell>
        </row>
      </sheetData>
      <sheetData sheetId="34">
        <row r="22">
          <cell r="P22">
            <v>0</v>
          </cell>
          <cell r="Q22">
            <v>0</v>
          </cell>
          <cell r="R22">
            <v>0</v>
          </cell>
        </row>
      </sheetData>
      <sheetData sheetId="35">
        <row r="23">
          <cell r="P23">
            <v>253600000</v>
          </cell>
          <cell r="Q23">
            <v>0</v>
          </cell>
          <cell r="R23">
            <v>0</v>
          </cell>
        </row>
      </sheetData>
      <sheetData sheetId="36">
        <row r="34">
          <cell r="P34">
            <v>0</v>
          </cell>
          <cell r="Q34">
            <v>0</v>
          </cell>
          <cell r="R34">
            <v>0</v>
          </cell>
        </row>
      </sheetData>
      <sheetData sheetId="37">
        <row r="29">
          <cell r="S29" t="str">
            <v>book</v>
          </cell>
          <cell r="T29">
            <v>0</v>
          </cell>
          <cell r="U29">
            <v>514507591.19999975</v>
          </cell>
          <cell r="V29">
            <v>0</v>
          </cell>
          <cell r="W29">
            <v>0</v>
          </cell>
        </row>
      </sheetData>
      <sheetData sheetId="38">
        <row r="112">
          <cell r="V112">
            <v>0</v>
          </cell>
          <cell r="W112">
            <v>0</v>
          </cell>
          <cell r="X112">
            <v>0</v>
          </cell>
        </row>
        <row r="113">
          <cell r="V113">
            <v>1426032906.2042699</v>
          </cell>
          <cell r="W113">
            <v>0</v>
          </cell>
          <cell r="X113">
            <v>0</v>
          </cell>
        </row>
      </sheetData>
      <sheetData sheetId="39">
        <row r="142">
          <cell r="K142">
            <v>5574416.8600000022</v>
          </cell>
          <cell r="L142">
            <v>0</v>
          </cell>
          <cell r="M142">
            <v>0</v>
          </cell>
          <cell r="N142">
            <v>5574416.8600000022</v>
          </cell>
        </row>
        <row r="143">
          <cell r="K143">
            <v>48205259.780000001</v>
          </cell>
          <cell r="L143">
            <v>0</v>
          </cell>
          <cell r="M143">
            <v>0</v>
          </cell>
          <cell r="N143">
            <v>48205259.780000001</v>
          </cell>
        </row>
      </sheetData>
      <sheetData sheetId="40">
        <row r="36">
          <cell r="L36">
            <v>6202367.4451699983</v>
          </cell>
          <cell r="M36">
            <v>0</v>
          </cell>
          <cell r="N36">
            <v>0</v>
          </cell>
          <cell r="O36">
            <v>6202367.4451699983</v>
          </cell>
        </row>
      </sheetData>
      <sheetData sheetId="41">
        <row r="38">
          <cell r="M38">
            <v>0</v>
          </cell>
          <cell r="N38">
            <v>0</v>
          </cell>
          <cell r="O38">
            <v>0</v>
          </cell>
          <cell r="P38">
            <v>0</v>
          </cell>
        </row>
      </sheetData>
      <sheetData sheetId="42">
        <row r="45">
          <cell r="M45">
            <v>482232461.97492003</v>
          </cell>
          <cell r="N45">
            <v>0</v>
          </cell>
          <cell r="O45">
            <v>0</v>
          </cell>
          <cell r="P45">
            <v>482232461.97492003</v>
          </cell>
        </row>
      </sheetData>
      <sheetData sheetId="43">
        <row r="36">
          <cell r="N36">
            <v>34806145.490000002</v>
          </cell>
          <cell r="O36">
            <v>0</v>
          </cell>
          <cell r="P36">
            <v>0</v>
          </cell>
          <cell r="Q36">
            <v>34806145.490000002</v>
          </cell>
        </row>
      </sheetData>
      <sheetData sheetId="44">
        <row r="25">
          <cell r="H25">
            <v>4737517.0999999996</v>
          </cell>
          <cell r="I25">
            <v>0</v>
          </cell>
          <cell r="J25">
            <v>0</v>
          </cell>
          <cell r="K25">
            <v>4737517.0999999996</v>
          </cell>
        </row>
      </sheetData>
      <sheetData sheetId="45"/>
      <sheetData sheetId="46">
        <row r="44">
          <cell r="E44">
            <v>192005282.38999999</v>
          </cell>
          <cell r="F44">
            <v>0</v>
          </cell>
          <cell r="G44">
            <v>189561469.93000001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50"/>
  <sheetViews>
    <sheetView workbookViewId="0">
      <selection activeCell="F10" sqref="F10"/>
    </sheetView>
  </sheetViews>
  <sheetFormatPr defaultColWidth="9.140625" defaultRowHeight="14.25" x14ac:dyDescent="0.2"/>
  <cols>
    <col min="1" max="1" width="2.7109375" style="5" customWidth="1"/>
    <col min="2" max="2" width="3.42578125" style="5" customWidth="1"/>
    <col min="3" max="3" width="58.140625" style="5" customWidth="1"/>
    <col min="4" max="4" width="11.28515625" style="5" customWidth="1"/>
    <col min="5" max="8" width="10.7109375" style="5" customWidth="1"/>
    <col min="9" max="9" width="2.7109375" style="5" customWidth="1"/>
    <col min="10" max="13" width="10.7109375" style="5" customWidth="1"/>
    <col min="14" max="14" width="2.7109375" style="5" customWidth="1"/>
    <col min="15" max="18" width="10.7109375" style="5" customWidth="1"/>
    <col min="19" max="19" width="2.7109375" style="5" customWidth="1"/>
    <col min="20" max="20" width="54.85546875" style="5" customWidth="1"/>
    <col min="21" max="16384" width="9.140625" style="5"/>
  </cols>
  <sheetData>
    <row r="1" spans="1:20" ht="15" x14ac:dyDescent="0.25">
      <c r="A1" s="7" t="s">
        <v>18</v>
      </c>
    </row>
    <row r="2" spans="1:20" ht="15" x14ac:dyDescent="0.25">
      <c r="A2" s="7" t="s">
        <v>31</v>
      </c>
    </row>
    <row r="3" spans="1:20" ht="15" x14ac:dyDescent="0.25">
      <c r="A3" s="7" t="s">
        <v>32</v>
      </c>
    </row>
    <row r="4" spans="1:20" x14ac:dyDescent="0.2">
      <c r="A4" s="9" t="s">
        <v>37</v>
      </c>
    </row>
    <row r="6" spans="1:20" ht="15" x14ac:dyDescent="0.25">
      <c r="D6" s="18" t="s">
        <v>33</v>
      </c>
      <c r="E6" s="957">
        <v>2017</v>
      </c>
      <c r="F6" s="957"/>
      <c r="G6" s="957"/>
      <c r="H6" s="957"/>
      <c r="J6" s="957" t="s">
        <v>30</v>
      </c>
      <c r="K6" s="957"/>
      <c r="L6" s="957"/>
      <c r="M6" s="957"/>
      <c r="O6" s="957" t="s">
        <v>35</v>
      </c>
      <c r="P6" s="957"/>
      <c r="Q6" s="957"/>
      <c r="R6" s="957"/>
    </row>
    <row r="7" spans="1:20" ht="15" x14ac:dyDescent="0.25">
      <c r="D7" s="19" t="s">
        <v>34</v>
      </c>
      <c r="E7" s="8" t="s">
        <v>23</v>
      </c>
      <c r="F7" s="8" t="s">
        <v>24</v>
      </c>
      <c r="G7" s="8" t="s">
        <v>25</v>
      </c>
      <c r="H7" s="8" t="s">
        <v>26</v>
      </c>
      <c r="J7" s="8" t="s">
        <v>23</v>
      </c>
      <c r="K7" s="8" t="s">
        <v>24</v>
      </c>
      <c r="L7" s="8" t="s">
        <v>25</v>
      </c>
      <c r="M7" s="8" t="s">
        <v>26</v>
      </c>
      <c r="O7" s="8" t="s">
        <v>23</v>
      </c>
      <c r="P7" s="8" t="s">
        <v>24</v>
      </c>
      <c r="Q7" s="8" t="s">
        <v>25</v>
      </c>
      <c r="R7" s="8" t="s">
        <v>26</v>
      </c>
      <c r="T7" s="19" t="s">
        <v>36</v>
      </c>
    </row>
    <row r="8" spans="1:20" s="7" customFormat="1" ht="15" x14ac:dyDescent="0.25">
      <c r="A8" s="7" t="s">
        <v>0</v>
      </c>
      <c r="B8" s="7" t="s">
        <v>7</v>
      </c>
    </row>
    <row r="10" spans="1:20" x14ac:dyDescent="0.2">
      <c r="B10" s="5">
        <v>1</v>
      </c>
      <c r="C10" s="5" t="s">
        <v>19</v>
      </c>
      <c r="E10" s="13">
        <f>IFERROR(SPUCRI!#REF!+SPUCRI!#REF!,0)</f>
        <v>0</v>
      </c>
      <c r="F10" s="13"/>
      <c r="G10" s="13"/>
      <c r="H10" s="13"/>
      <c r="I10" s="13"/>
      <c r="J10" s="13"/>
      <c r="K10" s="13"/>
      <c r="L10" s="13"/>
      <c r="O10" s="13"/>
      <c r="P10" s="13"/>
      <c r="Q10" s="13"/>
    </row>
    <row r="11" spans="1:20" x14ac:dyDescent="0.2">
      <c r="B11" s="5">
        <v>2</v>
      </c>
      <c r="C11" s="5" t="s">
        <v>8</v>
      </c>
      <c r="E11" s="13">
        <f>IFERROR(SUMIF(SPUCRI!E48:E58,Analysis!C11,SPUCRI!H48:H58),0)</f>
        <v>0</v>
      </c>
      <c r="F11" s="13"/>
      <c r="G11" s="13"/>
      <c r="H11" s="13"/>
      <c r="I11" s="13"/>
      <c r="J11" s="13"/>
      <c r="K11" s="13"/>
      <c r="L11" s="13"/>
      <c r="O11" s="13"/>
      <c r="P11" s="13"/>
      <c r="Q11" s="13"/>
    </row>
    <row r="12" spans="1:20" x14ac:dyDescent="0.2">
      <c r="B12" s="5">
        <v>3</v>
      </c>
      <c r="C12" s="5" t="s">
        <v>9</v>
      </c>
      <c r="E12" s="13">
        <f>IFERROR(SUMIF(SPUCRI!E50:E59,Analysis!C12,SPUCRI!H50:H59),0)</f>
        <v>0</v>
      </c>
      <c r="F12" s="13"/>
      <c r="G12" s="13"/>
      <c r="H12" s="13"/>
      <c r="I12" s="13"/>
      <c r="J12" s="13"/>
      <c r="K12" s="13"/>
      <c r="L12" s="13"/>
      <c r="O12" s="13"/>
      <c r="P12" s="13"/>
      <c r="Q12" s="13"/>
    </row>
    <row r="13" spans="1:20" x14ac:dyDescent="0.2">
      <c r="B13" s="5">
        <v>4</v>
      </c>
      <c r="C13" s="5" t="s">
        <v>10</v>
      </c>
      <c r="E13" s="13">
        <f>IFERROR(SUMIF(SPUCRI!E50:E60,Analysis!C13,SPUCRI!H50:H60),0)</f>
        <v>0</v>
      </c>
      <c r="F13" s="13"/>
      <c r="G13" s="13"/>
      <c r="H13" s="13"/>
      <c r="I13" s="13"/>
      <c r="J13" s="13"/>
      <c r="K13" s="13"/>
      <c r="L13" s="13"/>
      <c r="O13" s="13"/>
      <c r="P13" s="13"/>
      <c r="Q13" s="13"/>
    </row>
    <row r="14" spans="1:20" x14ac:dyDescent="0.2">
      <c r="B14" s="5">
        <v>5</v>
      </c>
      <c r="C14" s="5" t="s">
        <v>11</v>
      </c>
      <c r="E14" s="13">
        <f>IFERROR(SUMIF(SPUCRI!E50:E61,Analysis!C14,SPUCRI!H50:H61),0)</f>
        <v>0</v>
      </c>
      <c r="F14" s="13"/>
      <c r="G14" s="13"/>
      <c r="H14" s="13"/>
      <c r="I14" s="13"/>
      <c r="J14" s="13"/>
      <c r="K14" s="13"/>
      <c r="L14" s="13"/>
      <c r="O14" s="13"/>
      <c r="P14" s="13"/>
      <c r="Q14" s="13"/>
    </row>
    <row r="15" spans="1:20" x14ac:dyDescent="0.2">
      <c r="B15" s="5">
        <v>6</v>
      </c>
      <c r="C15" s="5" t="s">
        <v>12</v>
      </c>
      <c r="E15" s="13">
        <f>IFERROR(SUMIF(SPUCRI!E50:E61,Analysis!C15,SPUCRI!H50:H61),0)</f>
        <v>0</v>
      </c>
      <c r="F15" s="13"/>
      <c r="G15" s="13"/>
      <c r="H15" s="13"/>
      <c r="I15" s="13"/>
      <c r="J15" s="13"/>
      <c r="K15" s="13"/>
      <c r="L15" s="13"/>
      <c r="O15" s="13"/>
      <c r="P15" s="13"/>
      <c r="Q15" s="13"/>
    </row>
    <row r="16" spans="1:20" x14ac:dyDescent="0.2">
      <c r="B16" s="5">
        <v>7</v>
      </c>
      <c r="C16" s="5" t="s">
        <v>13</v>
      </c>
      <c r="E16" s="13">
        <f>IFERROR(SUMIF(SPUCRI!E50:E71,Analysis!C16,SPUCRI!H50:H71),0)</f>
        <v>0</v>
      </c>
      <c r="F16" s="13"/>
      <c r="G16" s="13"/>
      <c r="H16" s="13"/>
      <c r="I16" s="13"/>
      <c r="J16" s="13"/>
      <c r="K16" s="13"/>
      <c r="L16" s="13"/>
      <c r="O16" s="13"/>
      <c r="P16" s="13"/>
      <c r="Q16" s="13"/>
    </row>
    <row r="17" spans="1:18" x14ac:dyDescent="0.2">
      <c r="B17" s="5">
        <v>8</v>
      </c>
      <c r="C17" s="5" t="s">
        <v>14</v>
      </c>
      <c r="E17" s="13">
        <f>IFERROR(SUMIF(SPUCRI!E50:E71,Analysis!C17,SPUCRI!H50:H71),0)</f>
        <v>0</v>
      </c>
      <c r="F17" s="13"/>
      <c r="G17" s="13"/>
      <c r="H17" s="13"/>
      <c r="I17" s="13"/>
      <c r="J17" s="13"/>
      <c r="K17" s="13"/>
      <c r="L17" s="13"/>
      <c r="O17" s="13"/>
      <c r="P17" s="13"/>
      <c r="Q17" s="13"/>
    </row>
    <row r="18" spans="1:18" x14ac:dyDescent="0.2">
      <c r="B18" s="5">
        <v>9</v>
      </c>
      <c r="C18" s="5" t="s">
        <v>15</v>
      </c>
      <c r="E18" s="13">
        <f>IFERROR(SUMIF(SPUCRI!E51:E72,Analysis!C18,SPUCRI!H51:H72),0)</f>
        <v>0</v>
      </c>
      <c r="F18" s="13"/>
      <c r="G18" s="13"/>
      <c r="H18" s="13"/>
      <c r="I18" s="13"/>
      <c r="J18" s="13"/>
      <c r="K18" s="13"/>
      <c r="L18" s="13"/>
      <c r="O18" s="13"/>
      <c r="P18" s="13"/>
      <c r="Q18" s="13"/>
    </row>
    <row r="19" spans="1:18" x14ac:dyDescent="0.2">
      <c r="B19" s="5">
        <v>10</v>
      </c>
      <c r="C19" s="5" t="s">
        <v>16</v>
      </c>
      <c r="E19" s="13">
        <f>IFERROR(SUMIF(SPUCRI!E51:E73,Analysis!C19,SPUCRI!H51:H73),0)</f>
        <v>0</v>
      </c>
      <c r="F19" s="13"/>
      <c r="G19" s="13"/>
      <c r="H19" s="13"/>
      <c r="I19" s="13"/>
      <c r="J19" s="13"/>
      <c r="K19" s="13"/>
      <c r="L19" s="13"/>
      <c r="O19" s="13"/>
      <c r="P19" s="13"/>
      <c r="Q19" s="13"/>
    </row>
    <row r="20" spans="1:18" x14ac:dyDescent="0.2">
      <c r="B20" s="5">
        <v>11</v>
      </c>
      <c r="C20" s="5" t="s">
        <v>17</v>
      </c>
      <c r="D20" s="14"/>
      <c r="E20" s="14">
        <f>IFERROR(SUMIF(SPUCRI!E52:E74,Analysis!C20,SPUCRI!H52:H74),0)</f>
        <v>0</v>
      </c>
      <c r="F20" s="14"/>
      <c r="G20" s="14"/>
      <c r="H20" s="14"/>
      <c r="I20" s="13"/>
      <c r="J20" s="14"/>
      <c r="K20" s="14"/>
      <c r="L20" s="14"/>
      <c r="M20" s="10"/>
      <c r="O20" s="14"/>
      <c r="P20" s="14"/>
      <c r="Q20" s="14"/>
      <c r="R20" s="10"/>
    </row>
    <row r="21" spans="1:18" x14ac:dyDescent="0.2">
      <c r="D21" s="13"/>
      <c r="E21" s="13"/>
      <c r="F21" s="13"/>
      <c r="G21" s="13"/>
      <c r="H21" s="13"/>
      <c r="I21" s="13"/>
      <c r="J21" s="13"/>
      <c r="K21" s="13"/>
      <c r="L21" s="13"/>
      <c r="O21" s="13"/>
      <c r="P21" s="13"/>
      <c r="Q21" s="13"/>
    </row>
    <row r="22" spans="1:18" s="7" customFormat="1" ht="15" x14ac:dyDescent="0.25">
      <c r="B22" s="7" t="s">
        <v>28</v>
      </c>
      <c r="D22" s="15"/>
      <c r="E22" s="15">
        <f>SUM(E10:E20)</f>
        <v>0</v>
      </c>
      <c r="F22" s="15"/>
      <c r="G22" s="15"/>
      <c r="H22" s="15"/>
      <c r="I22" s="16"/>
      <c r="J22" s="15"/>
      <c r="K22" s="15"/>
      <c r="L22" s="15"/>
      <c r="M22" s="11"/>
      <c r="O22" s="15"/>
      <c r="P22" s="15"/>
      <c r="Q22" s="15"/>
      <c r="R22" s="11"/>
    </row>
    <row r="23" spans="1:18" x14ac:dyDescent="0.2">
      <c r="D23" s="13"/>
      <c r="E23" s="13"/>
      <c r="F23" s="13"/>
      <c r="G23" s="13"/>
      <c r="H23" s="13"/>
      <c r="I23" s="13"/>
      <c r="J23" s="13"/>
      <c r="K23" s="13"/>
      <c r="L23" s="13"/>
      <c r="O23" s="13"/>
      <c r="P23" s="13"/>
      <c r="Q23" s="13"/>
    </row>
    <row r="24" spans="1:18" s="7" customFormat="1" ht="15" x14ac:dyDescent="0.25">
      <c r="A24" s="7" t="s">
        <v>3</v>
      </c>
      <c r="B24" s="7" t="s">
        <v>20</v>
      </c>
      <c r="D24" s="16"/>
      <c r="E24" s="16"/>
      <c r="F24" s="16"/>
      <c r="G24" s="16"/>
      <c r="H24" s="16"/>
      <c r="I24" s="16"/>
      <c r="J24" s="16"/>
      <c r="K24" s="16"/>
      <c r="L24" s="16"/>
      <c r="O24" s="16"/>
      <c r="P24" s="16"/>
      <c r="Q24" s="16"/>
    </row>
    <row r="25" spans="1:18" x14ac:dyDescent="0.2">
      <c r="D25" s="13"/>
      <c r="E25" s="13"/>
      <c r="F25" s="13"/>
      <c r="G25" s="13"/>
      <c r="H25" s="13"/>
      <c r="I25" s="13"/>
      <c r="J25" s="13"/>
      <c r="K25" s="13"/>
      <c r="L25" s="13"/>
      <c r="O25" s="13"/>
      <c r="P25" s="13"/>
      <c r="Q25" s="13"/>
    </row>
    <row r="26" spans="1:18" x14ac:dyDescent="0.2">
      <c r="B26" s="5">
        <v>1</v>
      </c>
      <c r="C26" s="5" t="s">
        <v>21</v>
      </c>
      <c r="D26" s="13"/>
      <c r="E26" s="13">
        <f>IFERROR(SPUCRI!I43,0)</f>
        <v>0</v>
      </c>
      <c r="F26" s="13"/>
      <c r="G26" s="13"/>
      <c r="H26" s="13"/>
      <c r="I26" s="13"/>
      <c r="J26" s="13"/>
      <c r="K26" s="13"/>
      <c r="L26" s="13"/>
      <c r="O26" s="13"/>
      <c r="P26" s="13"/>
      <c r="Q26" s="13"/>
    </row>
    <row r="27" spans="1:18" x14ac:dyDescent="0.2">
      <c r="B27" s="5">
        <v>2</v>
      </c>
      <c r="C27" s="5" t="s">
        <v>22</v>
      </c>
      <c r="D27" s="14"/>
      <c r="E27" s="14">
        <f>IFERROR(SPUCRI!#REF!,0)</f>
        <v>0</v>
      </c>
      <c r="F27" s="14"/>
      <c r="G27" s="14"/>
      <c r="H27" s="14"/>
      <c r="I27" s="13"/>
      <c r="J27" s="14"/>
      <c r="K27" s="14"/>
      <c r="L27" s="14"/>
      <c r="M27" s="10"/>
      <c r="O27" s="14"/>
      <c r="P27" s="14"/>
      <c r="Q27" s="14"/>
      <c r="R27" s="10"/>
    </row>
    <row r="28" spans="1:18" x14ac:dyDescent="0.2">
      <c r="D28" s="13"/>
      <c r="E28" s="13"/>
      <c r="F28" s="13"/>
      <c r="G28" s="13"/>
      <c r="H28" s="13"/>
      <c r="I28" s="13"/>
      <c r="J28" s="13"/>
      <c r="K28" s="13"/>
      <c r="L28" s="13"/>
      <c r="O28" s="13"/>
      <c r="P28" s="13"/>
      <c r="Q28" s="13"/>
    </row>
    <row r="29" spans="1:18" s="7" customFormat="1" ht="15" x14ac:dyDescent="0.25">
      <c r="B29" s="7" t="s">
        <v>28</v>
      </c>
      <c r="D29" s="15"/>
      <c r="E29" s="15">
        <f>IFERROR(SUM(E26:E27),0)</f>
        <v>0</v>
      </c>
      <c r="F29" s="15"/>
      <c r="G29" s="15"/>
      <c r="H29" s="15"/>
      <c r="I29" s="16"/>
      <c r="J29" s="15"/>
      <c r="K29" s="15"/>
      <c r="L29" s="15"/>
      <c r="M29" s="11"/>
      <c r="O29" s="15"/>
      <c r="P29" s="15"/>
      <c r="Q29" s="15"/>
      <c r="R29" s="11"/>
    </row>
    <row r="30" spans="1:18" x14ac:dyDescent="0.2">
      <c r="D30" s="13"/>
      <c r="E30" s="13"/>
      <c r="F30" s="13"/>
      <c r="G30" s="13"/>
      <c r="H30" s="13"/>
      <c r="I30" s="13"/>
      <c r="J30" s="13"/>
      <c r="K30" s="13"/>
      <c r="L30" s="13"/>
      <c r="O30" s="13"/>
      <c r="P30" s="13"/>
      <c r="Q30" s="13"/>
    </row>
    <row r="31" spans="1:18" s="7" customFormat="1" ht="15.75" thickBot="1" x14ac:dyDescent="0.3">
      <c r="A31" s="7" t="s">
        <v>2</v>
      </c>
      <c r="D31" s="17"/>
      <c r="E31" s="17">
        <f>IFERROR(E22-E29,0)</f>
        <v>0</v>
      </c>
      <c r="F31" s="17"/>
      <c r="G31" s="17"/>
      <c r="H31" s="17"/>
      <c r="I31" s="16"/>
      <c r="J31" s="17"/>
      <c r="K31" s="17"/>
      <c r="L31" s="17"/>
      <c r="M31" s="12"/>
      <c r="O31" s="17"/>
      <c r="P31" s="17"/>
      <c r="Q31" s="17"/>
      <c r="R31" s="12"/>
    </row>
    <row r="32" spans="1:18" ht="15" thickTop="1" x14ac:dyDescent="0.2">
      <c r="D32" s="13"/>
      <c r="E32" s="13"/>
      <c r="F32" s="13"/>
      <c r="G32" s="13"/>
      <c r="H32" s="13"/>
      <c r="I32" s="13"/>
      <c r="J32" s="13"/>
      <c r="K32" s="13"/>
      <c r="L32" s="13"/>
      <c r="O32" s="13"/>
      <c r="P32" s="13"/>
      <c r="Q32" s="13"/>
    </row>
    <row r="33" spans="1:18" s="7" customFormat="1" ht="15.75" thickBot="1" x14ac:dyDescent="0.3">
      <c r="A33" s="7" t="s">
        <v>27</v>
      </c>
      <c r="D33" s="17"/>
      <c r="E33" s="17"/>
      <c r="F33" s="17"/>
      <c r="G33" s="17"/>
      <c r="H33" s="17"/>
      <c r="I33" s="16"/>
      <c r="J33" s="17"/>
      <c r="K33" s="17"/>
      <c r="L33" s="17"/>
      <c r="M33" s="17"/>
      <c r="O33" s="17"/>
      <c r="P33" s="17"/>
      <c r="Q33" s="17"/>
      <c r="R33" s="17"/>
    </row>
    <row r="34" spans="1:18" ht="15" thickTop="1" x14ac:dyDescent="0.2">
      <c r="E34" s="13"/>
      <c r="F34" s="13"/>
      <c r="G34" s="13"/>
      <c r="H34" s="13"/>
      <c r="I34" s="13"/>
      <c r="J34" s="13"/>
      <c r="K34" s="13"/>
      <c r="L34" s="13"/>
      <c r="O34" s="13"/>
      <c r="P34" s="13"/>
      <c r="Q34" s="13"/>
    </row>
    <row r="35" spans="1:18" s="7" customFormat="1" ht="15.75" thickBot="1" x14ac:dyDescent="0.3">
      <c r="A35" s="7" t="s">
        <v>29</v>
      </c>
      <c r="D35" s="17"/>
      <c r="E35" s="17"/>
      <c r="F35" s="17"/>
      <c r="G35" s="17"/>
      <c r="H35" s="17"/>
      <c r="I35" s="16"/>
      <c r="J35" s="17"/>
      <c r="K35" s="17"/>
      <c r="L35" s="17"/>
      <c r="M35" s="17"/>
      <c r="O35" s="17"/>
      <c r="P35" s="17"/>
      <c r="Q35" s="17"/>
      <c r="R35" s="17"/>
    </row>
    <row r="36" spans="1:18" ht="15" thickTop="1" x14ac:dyDescent="0.2"/>
    <row r="50" spans="3:4" x14ac:dyDescent="0.2">
      <c r="C50" s="6"/>
      <c r="D50" s="6"/>
    </row>
  </sheetData>
  <mergeCells count="3">
    <mergeCell ref="E6:H6"/>
    <mergeCell ref="J6:M6"/>
    <mergeCell ref="O6:R6"/>
  </mergeCells>
  <pageMargins left="0.7" right="0.7" top="0.75" bottom="0.75" header="0.3" footer="0.3"/>
  <pageSetup paperSize="9"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9" tint="0.39997558519241921"/>
    <pageSetUpPr fitToPage="1"/>
  </sheetPr>
  <dimension ref="A1:L29"/>
  <sheetViews>
    <sheetView showGridLines="0" zoomScale="90" zoomScaleNormal="90" zoomScalePageLayoutView="40" workbookViewId="0">
      <selection activeCell="D14" sqref="D14"/>
    </sheetView>
  </sheetViews>
  <sheetFormatPr defaultRowHeight="12.75" customHeight="1" x14ac:dyDescent="0.2"/>
  <cols>
    <col min="1" max="1" width="2.42578125" style="28" bestFit="1" customWidth="1"/>
    <col min="2" max="2" width="3.85546875" style="28" customWidth="1"/>
    <col min="3" max="3" width="45.140625" style="28" customWidth="1"/>
    <col min="4" max="6" width="11.140625" style="28" customWidth="1"/>
    <col min="7" max="7" width="13" style="28" customWidth="1"/>
    <col min="8" max="8" width="13.140625" style="28" customWidth="1"/>
    <col min="9" max="9" width="10.7109375" style="28" customWidth="1"/>
    <col min="10" max="10" width="13.5703125" style="28" customWidth="1"/>
    <col min="11" max="11" width="12.28515625" style="28" customWidth="1"/>
    <col min="12" max="12" width="6.140625" style="28" customWidth="1"/>
    <col min="13" max="245" width="9.140625" style="28"/>
    <col min="246" max="246" width="2.42578125" style="28" bestFit="1" customWidth="1"/>
    <col min="247" max="247" width="3.85546875" style="28" customWidth="1"/>
    <col min="248" max="248" width="45.140625" style="28" customWidth="1"/>
    <col min="249" max="251" width="11.140625" style="28" customWidth="1"/>
    <col min="252" max="252" width="6.7109375" style="28" customWidth="1"/>
    <col min="253" max="253" width="8.42578125" style="28" customWidth="1"/>
    <col min="254" max="254" width="11" style="28" customWidth="1"/>
    <col min="255" max="255" width="13.140625" style="28" customWidth="1"/>
    <col min="256" max="256" width="11.42578125" style="28" customWidth="1"/>
    <col min="257" max="257" width="10.7109375" style="28" customWidth="1"/>
    <col min="258" max="259" width="13.5703125" style="28" customWidth="1"/>
    <col min="260" max="260" width="10.7109375" style="28" customWidth="1"/>
    <col min="261" max="261" width="12.28515625" style="28" customWidth="1"/>
    <col min="262" max="263" width="14.28515625" style="28" customWidth="1"/>
    <col min="264" max="264" width="15.5703125" style="28" customWidth="1"/>
    <col min="265" max="265" width="14.5703125" style="28" customWidth="1"/>
    <col min="266" max="266" width="15" style="28" customWidth="1"/>
    <col min="267" max="267" width="12.28515625" style="28" customWidth="1"/>
    <col min="268" max="268" width="6.140625" style="28" customWidth="1"/>
    <col min="269" max="501" width="9.140625" style="28"/>
    <col min="502" max="502" width="2.42578125" style="28" bestFit="1" customWidth="1"/>
    <col min="503" max="503" width="3.85546875" style="28" customWidth="1"/>
    <col min="504" max="504" width="45.140625" style="28" customWidth="1"/>
    <col min="505" max="507" width="11.140625" style="28" customWidth="1"/>
    <col min="508" max="508" width="6.7109375" style="28" customWidth="1"/>
    <col min="509" max="509" width="8.42578125" style="28" customWidth="1"/>
    <col min="510" max="510" width="11" style="28" customWidth="1"/>
    <col min="511" max="511" width="13.140625" style="28" customWidth="1"/>
    <col min="512" max="512" width="11.42578125" style="28" customWidth="1"/>
    <col min="513" max="513" width="10.7109375" style="28" customWidth="1"/>
    <col min="514" max="515" width="13.5703125" style="28" customWidth="1"/>
    <col min="516" max="516" width="10.7109375" style="28" customWidth="1"/>
    <col min="517" max="517" width="12.28515625" style="28" customWidth="1"/>
    <col min="518" max="519" width="14.28515625" style="28" customWidth="1"/>
    <col min="520" max="520" width="15.5703125" style="28" customWidth="1"/>
    <col min="521" max="521" width="14.5703125" style="28" customWidth="1"/>
    <col min="522" max="522" width="15" style="28" customWidth="1"/>
    <col min="523" max="523" width="12.28515625" style="28" customWidth="1"/>
    <col min="524" max="524" width="6.140625" style="28" customWidth="1"/>
    <col min="525" max="757" width="9.140625" style="28"/>
    <col min="758" max="758" width="2.42578125" style="28" bestFit="1" customWidth="1"/>
    <col min="759" max="759" width="3.85546875" style="28" customWidth="1"/>
    <col min="760" max="760" width="45.140625" style="28" customWidth="1"/>
    <col min="761" max="763" width="11.140625" style="28" customWidth="1"/>
    <col min="764" max="764" width="6.7109375" style="28" customWidth="1"/>
    <col min="765" max="765" width="8.42578125" style="28" customWidth="1"/>
    <col min="766" max="766" width="11" style="28" customWidth="1"/>
    <col min="767" max="767" width="13.140625" style="28" customWidth="1"/>
    <col min="768" max="768" width="11.42578125" style="28" customWidth="1"/>
    <col min="769" max="769" width="10.7109375" style="28" customWidth="1"/>
    <col min="770" max="771" width="13.5703125" style="28" customWidth="1"/>
    <col min="772" max="772" width="10.7109375" style="28" customWidth="1"/>
    <col min="773" max="773" width="12.28515625" style="28" customWidth="1"/>
    <col min="774" max="775" width="14.28515625" style="28" customWidth="1"/>
    <col min="776" max="776" width="15.5703125" style="28" customWidth="1"/>
    <col min="777" max="777" width="14.5703125" style="28" customWidth="1"/>
    <col min="778" max="778" width="15" style="28" customWidth="1"/>
    <col min="779" max="779" width="12.28515625" style="28" customWidth="1"/>
    <col min="780" max="780" width="6.140625" style="28" customWidth="1"/>
    <col min="781" max="1013" width="9.140625" style="28"/>
    <col min="1014" max="1014" width="2.42578125" style="28" bestFit="1" customWidth="1"/>
    <col min="1015" max="1015" width="3.85546875" style="28" customWidth="1"/>
    <col min="1016" max="1016" width="45.140625" style="28" customWidth="1"/>
    <col min="1017" max="1019" width="11.140625" style="28" customWidth="1"/>
    <col min="1020" max="1020" width="6.7109375" style="28" customWidth="1"/>
    <col min="1021" max="1021" width="8.42578125" style="28" customWidth="1"/>
    <col min="1022" max="1022" width="11" style="28" customWidth="1"/>
    <col min="1023" max="1023" width="13.140625" style="28" customWidth="1"/>
    <col min="1024" max="1024" width="11.42578125" style="28" customWidth="1"/>
    <col min="1025" max="1025" width="10.7109375" style="28" customWidth="1"/>
    <col min="1026" max="1027" width="13.5703125" style="28" customWidth="1"/>
    <col min="1028" max="1028" width="10.7109375" style="28" customWidth="1"/>
    <col min="1029" max="1029" width="12.28515625" style="28" customWidth="1"/>
    <col min="1030" max="1031" width="14.28515625" style="28" customWidth="1"/>
    <col min="1032" max="1032" width="15.5703125" style="28" customWidth="1"/>
    <col min="1033" max="1033" width="14.5703125" style="28" customWidth="1"/>
    <col min="1034" max="1034" width="15" style="28" customWidth="1"/>
    <col min="1035" max="1035" width="12.28515625" style="28" customWidth="1"/>
    <col min="1036" max="1036" width="6.140625" style="28" customWidth="1"/>
    <col min="1037" max="1269" width="9.140625" style="28"/>
    <col min="1270" max="1270" width="2.42578125" style="28" bestFit="1" customWidth="1"/>
    <col min="1271" max="1271" width="3.85546875" style="28" customWidth="1"/>
    <col min="1272" max="1272" width="45.140625" style="28" customWidth="1"/>
    <col min="1273" max="1275" width="11.140625" style="28" customWidth="1"/>
    <col min="1276" max="1276" width="6.7109375" style="28" customWidth="1"/>
    <col min="1277" max="1277" width="8.42578125" style="28" customWidth="1"/>
    <col min="1278" max="1278" width="11" style="28" customWidth="1"/>
    <col min="1279" max="1279" width="13.140625" style="28" customWidth="1"/>
    <col min="1280" max="1280" width="11.42578125" style="28" customWidth="1"/>
    <col min="1281" max="1281" width="10.7109375" style="28" customWidth="1"/>
    <col min="1282" max="1283" width="13.5703125" style="28" customWidth="1"/>
    <col min="1284" max="1284" width="10.7109375" style="28" customWidth="1"/>
    <col min="1285" max="1285" width="12.28515625" style="28" customWidth="1"/>
    <col min="1286" max="1287" width="14.28515625" style="28" customWidth="1"/>
    <col min="1288" max="1288" width="15.5703125" style="28" customWidth="1"/>
    <col min="1289" max="1289" width="14.5703125" style="28" customWidth="1"/>
    <col min="1290" max="1290" width="15" style="28" customWidth="1"/>
    <col min="1291" max="1291" width="12.28515625" style="28" customWidth="1"/>
    <col min="1292" max="1292" width="6.140625" style="28" customWidth="1"/>
    <col min="1293" max="1525" width="9.140625" style="28"/>
    <col min="1526" max="1526" width="2.42578125" style="28" bestFit="1" customWidth="1"/>
    <col min="1527" max="1527" width="3.85546875" style="28" customWidth="1"/>
    <col min="1528" max="1528" width="45.140625" style="28" customWidth="1"/>
    <col min="1529" max="1531" width="11.140625" style="28" customWidth="1"/>
    <col min="1532" max="1532" width="6.7109375" style="28" customWidth="1"/>
    <col min="1533" max="1533" width="8.42578125" style="28" customWidth="1"/>
    <col min="1534" max="1534" width="11" style="28" customWidth="1"/>
    <col min="1535" max="1535" width="13.140625" style="28" customWidth="1"/>
    <col min="1536" max="1536" width="11.42578125" style="28" customWidth="1"/>
    <col min="1537" max="1537" width="10.7109375" style="28" customWidth="1"/>
    <col min="1538" max="1539" width="13.5703125" style="28" customWidth="1"/>
    <col min="1540" max="1540" width="10.7109375" style="28" customWidth="1"/>
    <col min="1541" max="1541" width="12.28515625" style="28" customWidth="1"/>
    <col min="1542" max="1543" width="14.28515625" style="28" customWidth="1"/>
    <col min="1544" max="1544" width="15.5703125" style="28" customWidth="1"/>
    <col min="1545" max="1545" width="14.5703125" style="28" customWidth="1"/>
    <col min="1546" max="1546" width="15" style="28" customWidth="1"/>
    <col min="1547" max="1547" width="12.28515625" style="28" customWidth="1"/>
    <col min="1548" max="1548" width="6.140625" style="28" customWidth="1"/>
    <col min="1549" max="1781" width="9.140625" style="28"/>
    <col min="1782" max="1782" width="2.42578125" style="28" bestFit="1" customWidth="1"/>
    <col min="1783" max="1783" width="3.85546875" style="28" customWidth="1"/>
    <col min="1784" max="1784" width="45.140625" style="28" customWidth="1"/>
    <col min="1785" max="1787" width="11.140625" style="28" customWidth="1"/>
    <col min="1788" max="1788" width="6.7109375" style="28" customWidth="1"/>
    <col min="1789" max="1789" width="8.42578125" style="28" customWidth="1"/>
    <col min="1790" max="1790" width="11" style="28" customWidth="1"/>
    <col min="1791" max="1791" width="13.140625" style="28" customWidth="1"/>
    <col min="1792" max="1792" width="11.42578125" style="28" customWidth="1"/>
    <col min="1793" max="1793" width="10.7109375" style="28" customWidth="1"/>
    <col min="1794" max="1795" width="13.5703125" style="28" customWidth="1"/>
    <col min="1796" max="1796" width="10.7109375" style="28" customWidth="1"/>
    <col min="1797" max="1797" width="12.28515625" style="28" customWidth="1"/>
    <col min="1798" max="1799" width="14.28515625" style="28" customWidth="1"/>
    <col min="1800" max="1800" width="15.5703125" style="28" customWidth="1"/>
    <col min="1801" max="1801" width="14.5703125" style="28" customWidth="1"/>
    <col min="1802" max="1802" width="15" style="28" customWidth="1"/>
    <col min="1803" max="1803" width="12.28515625" style="28" customWidth="1"/>
    <col min="1804" max="1804" width="6.140625" style="28" customWidth="1"/>
    <col min="1805" max="2037" width="9.140625" style="28"/>
    <col min="2038" max="2038" width="2.42578125" style="28" bestFit="1" customWidth="1"/>
    <col min="2039" max="2039" width="3.85546875" style="28" customWidth="1"/>
    <col min="2040" max="2040" width="45.140625" style="28" customWidth="1"/>
    <col min="2041" max="2043" width="11.140625" style="28" customWidth="1"/>
    <col min="2044" max="2044" width="6.7109375" style="28" customWidth="1"/>
    <col min="2045" max="2045" width="8.42578125" style="28" customWidth="1"/>
    <col min="2046" max="2046" width="11" style="28" customWidth="1"/>
    <col min="2047" max="2047" width="13.140625" style="28" customWidth="1"/>
    <col min="2048" max="2048" width="11.42578125" style="28" customWidth="1"/>
    <col min="2049" max="2049" width="10.7109375" style="28" customWidth="1"/>
    <col min="2050" max="2051" width="13.5703125" style="28" customWidth="1"/>
    <col min="2052" max="2052" width="10.7109375" style="28" customWidth="1"/>
    <col min="2053" max="2053" width="12.28515625" style="28" customWidth="1"/>
    <col min="2054" max="2055" width="14.28515625" style="28" customWidth="1"/>
    <col min="2056" max="2056" width="15.5703125" style="28" customWidth="1"/>
    <col min="2057" max="2057" width="14.5703125" style="28" customWidth="1"/>
    <col min="2058" max="2058" width="15" style="28" customWidth="1"/>
    <col min="2059" max="2059" width="12.28515625" style="28" customWidth="1"/>
    <col min="2060" max="2060" width="6.140625" style="28" customWidth="1"/>
    <col min="2061" max="2293" width="9.140625" style="28"/>
    <col min="2294" max="2294" width="2.42578125" style="28" bestFit="1" customWidth="1"/>
    <col min="2295" max="2295" width="3.85546875" style="28" customWidth="1"/>
    <col min="2296" max="2296" width="45.140625" style="28" customWidth="1"/>
    <col min="2297" max="2299" width="11.140625" style="28" customWidth="1"/>
    <col min="2300" max="2300" width="6.7109375" style="28" customWidth="1"/>
    <col min="2301" max="2301" width="8.42578125" style="28" customWidth="1"/>
    <col min="2302" max="2302" width="11" style="28" customWidth="1"/>
    <col min="2303" max="2303" width="13.140625" style="28" customWidth="1"/>
    <col min="2304" max="2304" width="11.42578125" style="28" customWidth="1"/>
    <col min="2305" max="2305" width="10.7109375" style="28" customWidth="1"/>
    <col min="2306" max="2307" width="13.5703125" style="28" customWidth="1"/>
    <col min="2308" max="2308" width="10.7109375" style="28" customWidth="1"/>
    <col min="2309" max="2309" width="12.28515625" style="28" customWidth="1"/>
    <col min="2310" max="2311" width="14.28515625" style="28" customWidth="1"/>
    <col min="2312" max="2312" width="15.5703125" style="28" customWidth="1"/>
    <col min="2313" max="2313" width="14.5703125" style="28" customWidth="1"/>
    <col min="2314" max="2314" width="15" style="28" customWidth="1"/>
    <col min="2315" max="2315" width="12.28515625" style="28" customWidth="1"/>
    <col min="2316" max="2316" width="6.140625" style="28" customWidth="1"/>
    <col min="2317" max="2549" width="9.140625" style="28"/>
    <col min="2550" max="2550" width="2.42578125" style="28" bestFit="1" customWidth="1"/>
    <col min="2551" max="2551" width="3.85546875" style="28" customWidth="1"/>
    <col min="2552" max="2552" width="45.140625" style="28" customWidth="1"/>
    <col min="2553" max="2555" width="11.140625" style="28" customWidth="1"/>
    <col min="2556" max="2556" width="6.7109375" style="28" customWidth="1"/>
    <col min="2557" max="2557" width="8.42578125" style="28" customWidth="1"/>
    <col min="2558" max="2558" width="11" style="28" customWidth="1"/>
    <col min="2559" max="2559" width="13.140625" style="28" customWidth="1"/>
    <col min="2560" max="2560" width="11.42578125" style="28" customWidth="1"/>
    <col min="2561" max="2561" width="10.7109375" style="28" customWidth="1"/>
    <col min="2562" max="2563" width="13.5703125" style="28" customWidth="1"/>
    <col min="2564" max="2564" width="10.7109375" style="28" customWidth="1"/>
    <col min="2565" max="2565" width="12.28515625" style="28" customWidth="1"/>
    <col min="2566" max="2567" width="14.28515625" style="28" customWidth="1"/>
    <col min="2568" max="2568" width="15.5703125" style="28" customWidth="1"/>
    <col min="2569" max="2569" width="14.5703125" style="28" customWidth="1"/>
    <col min="2570" max="2570" width="15" style="28" customWidth="1"/>
    <col min="2571" max="2571" width="12.28515625" style="28" customWidth="1"/>
    <col min="2572" max="2572" width="6.140625" style="28" customWidth="1"/>
    <col min="2573" max="2805" width="9.140625" style="28"/>
    <col min="2806" max="2806" width="2.42578125" style="28" bestFit="1" customWidth="1"/>
    <col min="2807" max="2807" width="3.85546875" style="28" customWidth="1"/>
    <col min="2808" max="2808" width="45.140625" style="28" customWidth="1"/>
    <col min="2809" max="2811" width="11.140625" style="28" customWidth="1"/>
    <col min="2812" max="2812" width="6.7109375" style="28" customWidth="1"/>
    <col min="2813" max="2813" width="8.42578125" style="28" customWidth="1"/>
    <col min="2814" max="2814" width="11" style="28" customWidth="1"/>
    <col min="2815" max="2815" width="13.140625" style="28" customWidth="1"/>
    <col min="2816" max="2816" width="11.42578125" style="28" customWidth="1"/>
    <col min="2817" max="2817" width="10.7109375" style="28" customWidth="1"/>
    <col min="2818" max="2819" width="13.5703125" style="28" customWidth="1"/>
    <col min="2820" max="2820" width="10.7109375" style="28" customWidth="1"/>
    <col min="2821" max="2821" width="12.28515625" style="28" customWidth="1"/>
    <col min="2822" max="2823" width="14.28515625" style="28" customWidth="1"/>
    <col min="2824" max="2824" width="15.5703125" style="28" customWidth="1"/>
    <col min="2825" max="2825" width="14.5703125" style="28" customWidth="1"/>
    <col min="2826" max="2826" width="15" style="28" customWidth="1"/>
    <col min="2827" max="2827" width="12.28515625" style="28" customWidth="1"/>
    <col min="2828" max="2828" width="6.140625" style="28" customWidth="1"/>
    <col min="2829" max="3061" width="9.140625" style="28"/>
    <col min="3062" max="3062" width="2.42578125" style="28" bestFit="1" customWidth="1"/>
    <col min="3063" max="3063" width="3.85546875" style="28" customWidth="1"/>
    <col min="3064" max="3064" width="45.140625" style="28" customWidth="1"/>
    <col min="3065" max="3067" width="11.140625" style="28" customWidth="1"/>
    <col min="3068" max="3068" width="6.7109375" style="28" customWidth="1"/>
    <col min="3069" max="3069" width="8.42578125" style="28" customWidth="1"/>
    <col min="3070" max="3070" width="11" style="28" customWidth="1"/>
    <col min="3071" max="3071" width="13.140625" style="28" customWidth="1"/>
    <col min="3072" max="3072" width="11.42578125" style="28" customWidth="1"/>
    <col min="3073" max="3073" width="10.7109375" style="28" customWidth="1"/>
    <col min="3074" max="3075" width="13.5703125" style="28" customWidth="1"/>
    <col min="3076" max="3076" width="10.7109375" style="28" customWidth="1"/>
    <col min="3077" max="3077" width="12.28515625" style="28" customWidth="1"/>
    <col min="3078" max="3079" width="14.28515625" style="28" customWidth="1"/>
    <col min="3080" max="3080" width="15.5703125" style="28" customWidth="1"/>
    <col min="3081" max="3081" width="14.5703125" style="28" customWidth="1"/>
    <col min="3082" max="3082" width="15" style="28" customWidth="1"/>
    <col min="3083" max="3083" width="12.28515625" style="28" customWidth="1"/>
    <col min="3084" max="3084" width="6.140625" style="28" customWidth="1"/>
    <col min="3085" max="3317" width="9.140625" style="28"/>
    <col min="3318" max="3318" width="2.42578125" style="28" bestFit="1" customWidth="1"/>
    <col min="3319" max="3319" width="3.85546875" style="28" customWidth="1"/>
    <col min="3320" max="3320" width="45.140625" style="28" customWidth="1"/>
    <col min="3321" max="3323" width="11.140625" style="28" customWidth="1"/>
    <col min="3324" max="3324" width="6.7109375" style="28" customWidth="1"/>
    <col min="3325" max="3325" width="8.42578125" style="28" customWidth="1"/>
    <col min="3326" max="3326" width="11" style="28" customWidth="1"/>
    <col min="3327" max="3327" width="13.140625" style="28" customWidth="1"/>
    <col min="3328" max="3328" width="11.42578125" style="28" customWidth="1"/>
    <col min="3329" max="3329" width="10.7109375" style="28" customWidth="1"/>
    <col min="3330" max="3331" width="13.5703125" style="28" customWidth="1"/>
    <col min="3332" max="3332" width="10.7109375" style="28" customWidth="1"/>
    <col min="3333" max="3333" width="12.28515625" style="28" customWidth="1"/>
    <col min="3334" max="3335" width="14.28515625" style="28" customWidth="1"/>
    <col min="3336" max="3336" width="15.5703125" style="28" customWidth="1"/>
    <col min="3337" max="3337" width="14.5703125" style="28" customWidth="1"/>
    <col min="3338" max="3338" width="15" style="28" customWidth="1"/>
    <col min="3339" max="3339" width="12.28515625" style="28" customWidth="1"/>
    <col min="3340" max="3340" width="6.140625" style="28" customWidth="1"/>
    <col min="3341" max="3573" width="9.140625" style="28"/>
    <col min="3574" max="3574" width="2.42578125" style="28" bestFit="1" customWidth="1"/>
    <col min="3575" max="3575" width="3.85546875" style="28" customWidth="1"/>
    <col min="3576" max="3576" width="45.140625" style="28" customWidth="1"/>
    <col min="3577" max="3579" width="11.140625" style="28" customWidth="1"/>
    <col min="3580" max="3580" width="6.7109375" style="28" customWidth="1"/>
    <col min="3581" max="3581" width="8.42578125" style="28" customWidth="1"/>
    <col min="3582" max="3582" width="11" style="28" customWidth="1"/>
    <col min="3583" max="3583" width="13.140625" style="28" customWidth="1"/>
    <col min="3584" max="3584" width="11.42578125" style="28" customWidth="1"/>
    <col min="3585" max="3585" width="10.7109375" style="28" customWidth="1"/>
    <col min="3586" max="3587" width="13.5703125" style="28" customWidth="1"/>
    <col min="3588" max="3588" width="10.7109375" style="28" customWidth="1"/>
    <col min="3589" max="3589" width="12.28515625" style="28" customWidth="1"/>
    <col min="3590" max="3591" width="14.28515625" style="28" customWidth="1"/>
    <col min="3592" max="3592" width="15.5703125" style="28" customWidth="1"/>
    <col min="3593" max="3593" width="14.5703125" style="28" customWidth="1"/>
    <col min="3594" max="3594" width="15" style="28" customWidth="1"/>
    <col min="3595" max="3595" width="12.28515625" style="28" customWidth="1"/>
    <col min="3596" max="3596" width="6.140625" style="28" customWidth="1"/>
    <col min="3597" max="3829" width="9.140625" style="28"/>
    <col min="3830" max="3830" width="2.42578125" style="28" bestFit="1" customWidth="1"/>
    <col min="3831" max="3831" width="3.85546875" style="28" customWidth="1"/>
    <col min="3832" max="3832" width="45.140625" style="28" customWidth="1"/>
    <col min="3833" max="3835" width="11.140625" style="28" customWidth="1"/>
    <col min="3836" max="3836" width="6.7109375" style="28" customWidth="1"/>
    <col min="3837" max="3837" width="8.42578125" style="28" customWidth="1"/>
    <col min="3838" max="3838" width="11" style="28" customWidth="1"/>
    <col min="3839" max="3839" width="13.140625" style="28" customWidth="1"/>
    <col min="3840" max="3840" width="11.42578125" style="28" customWidth="1"/>
    <col min="3841" max="3841" width="10.7109375" style="28" customWidth="1"/>
    <col min="3842" max="3843" width="13.5703125" style="28" customWidth="1"/>
    <col min="3844" max="3844" width="10.7109375" style="28" customWidth="1"/>
    <col min="3845" max="3845" width="12.28515625" style="28" customWidth="1"/>
    <col min="3846" max="3847" width="14.28515625" style="28" customWidth="1"/>
    <col min="3848" max="3848" width="15.5703125" style="28" customWidth="1"/>
    <col min="3849" max="3849" width="14.5703125" style="28" customWidth="1"/>
    <col min="3850" max="3850" width="15" style="28" customWidth="1"/>
    <col min="3851" max="3851" width="12.28515625" style="28" customWidth="1"/>
    <col min="3852" max="3852" width="6.140625" style="28" customWidth="1"/>
    <col min="3853" max="4085" width="9.140625" style="28"/>
    <col min="4086" max="4086" width="2.42578125" style="28" bestFit="1" customWidth="1"/>
    <col min="4087" max="4087" width="3.85546875" style="28" customWidth="1"/>
    <col min="4088" max="4088" width="45.140625" style="28" customWidth="1"/>
    <col min="4089" max="4091" width="11.140625" style="28" customWidth="1"/>
    <col min="4092" max="4092" width="6.7109375" style="28" customWidth="1"/>
    <col min="4093" max="4093" width="8.42578125" style="28" customWidth="1"/>
    <col min="4094" max="4094" width="11" style="28" customWidth="1"/>
    <col min="4095" max="4095" width="13.140625" style="28" customWidth="1"/>
    <col min="4096" max="4096" width="11.42578125" style="28" customWidth="1"/>
    <col min="4097" max="4097" width="10.7109375" style="28" customWidth="1"/>
    <col min="4098" max="4099" width="13.5703125" style="28" customWidth="1"/>
    <col min="4100" max="4100" width="10.7109375" style="28" customWidth="1"/>
    <col min="4101" max="4101" width="12.28515625" style="28" customWidth="1"/>
    <col min="4102" max="4103" width="14.28515625" style="28" customWidth="1"/>
    <col min="4104" max="4104" width="15.5703125" style="28" customWidth="1"/>
    <col min="4105" max="4105" width="14.5703125" style="28" customWidth="1"/>
    <col min="4106" max="4106" width="15" style="28" customWidth="1"/>
    <col min="4107" max="4107" width="12.28515625" style="28" customWidth="1"/>
    <col min="4108" max="4108" width="6.140625" style="28" customWidth="1"/>
    <col min="4109" max="4341" width="9.140625" style="28"/>
    <col min="4342" max="4342" width="2.42578125" style="28" bestFit="1" customWidth="1"/>
    <col min="4343" max="4343" width="3.85546875" style="28" customWidth="1"/>
    <col min="4344" max="4344" width="45.140625" style="28" customWidth="1"/>
    <col min="4345" max="4347" width="11.140625" style="28" customWidth="1"/>
    <col min="4348" max="4348" width="6.7109375" style="28" customWidth="1"/>
    <col min="4349" max="4349" width="8.42578125" style="28" customWidth="1"/>
    <col min="4350" max="4350" width="11" style="28" customWidth="1"/>
    <col min="4351" max="4351" width="13.140625" style="28" customWidth="1"/>
    <col min="4352" max="4352" width="11.42578125" style="28" customWidth="1"/>
    <col min="4353" max="4353" width="10.7109375" style="28" customWidth="1"/>
    <col min="4354" max="4355" width="13.5703125" style="28" customWidth="1"/>
    <col min="4356" max="4356" width="10.7109375" style="28" customWidth="1"/>
    <col min="4357" max="4357" width="12.28515625" style="28" customWidth="1"/>
    <col min="4358" max="4359" width="14.28515625" style="28" customWidth="1"/>
    <col min="4360" max="4360" width="15.5703125" style="28" customWidth="1"/>
    <col min="4361" max="4361" width="14.5703125" style="28" customWidth="1"/>
    <col min="4362" max="4362" width="15" style="28" customWidth="1"/>
    <col min="4363" max="4363" width="12.28515625" style="28" customWidth="1"/>
    <col min="4364" max="4364" width="6.140625" style="28" customWidth="1"/>
    <col min="4365" max="4597" width="9.140625" style="28"/>
    <col min="4598" max="4598" width="2.42578125" style="28" bestFit="1" customWidth="1"/>
    <col min="4599" max="4599" width="3.85546875" style="28" customWidth="1"/>
    <col min="4600" max="4600" width="45.140625" style="28" customWidth="1"/>
    <col min="4601" max="4603" width="11.140625" style="28" customWidth="1"/>
    <col min="4604" max="4604" width="6.7109375" style="28" customWidth="1"/>
    <col min="4605" max="4605" width="8.42578125" style="28" customWidth="1"/>
    <col min="4606" max="4606" width="11" style="28" customWidth="1"/>
    <col min="4607" max="4607" width="13.140625" style="28" customWidth="1"/>
    <col min="4608" max="4608" width="11.42578125" style="28" customWidth="1"/>
    <col min="4609" max="4609" width="10.7109375" style="28" customWidth="1"/>
    <col min="4610" max="4611" width="13.5703125" style="28" customWidth="1"/>
    <col min="4612" max="4612" width="10.7109375" style="28" customWidth="1"/>
    <col min="4613" max="4613" width="12.28515625" style="28" customWidth="1"/>
    <col min="4614" max="4615" width="14.28515625" style="28" customWidth="1"/>
    <col min="4616" max="4616" width="15.5703125" style="28" customWidth="1"/>
    <col min="4617" max="4617" width="14.5703125" style="28" customWidth="1"/>
    <col min="4618" max="4618" width="15" style="28" customWidth="1"/>
    <col min="4619" max="4619" width="12.28515625" style="28" customWidth="1"/>
    <col min="4620" max="4620" width="6.140625" style="28" customWidth="1"/>
    <col min="4621" max="4853" width="9.140625" style="28"/>
    <col min="4854" max="4854" width="2.42578125" style="28" bestFit="1" customWidth="1"/>
    <col min="4855" max="4855" width="3.85546875" style="28" customWidth="1"/>
    <col min="4856" max="4856" width="45.140625" style="28" customWidth="1"/>
    <col min="4857" max="4859" width="11.140625" style="28" customWidth="1"/>
    <col min="4860" max="4860" width="6.7109375" style="28" customWidth="1"/>
    <col min="4861" max="4861" width="8.42578125" style="28" customWidth="1"/>
    <col min="4862" max="4862" width="11" style="28" customWidth="1"/>
    <col min="4863" max="4863" width="13.140625" style="28" customWidth="1"/>
    <col min="4864" max="4864" width="11.42578125" style="28" customWidth="1"/>
    <col min="4865" max="4865" width="10.7109375" style="28" customWidth="1"/>
    <col min="4866" max="4867" width="13.5703125" style="28" customWidth="1"/>
    <col min="4868" max="4868" width="10.7109375" style="28" customWidth="1"/>
    <col min="4869" max="4869" width="12.28515625" style="28" customWidth="1"/>
    <col min="4870" max="4871" width="14.28515625" style="28" customWidth="1"/>
    <col min="4872" max="4872" width="15.5703125" style="28" customWidth="1"/>
    <col min="4873" max="4873" width="14.5703125" style="28" customWidth="1"/>
    <col min="4874" max="4874" width="15" style="28" customWidth="1"/>
    <col min="4875" max="4875" width="12.28515625" style="28" customWidth="1"/>
    <col min="4876" max="4876" width="6.140625" style="28" customWidth="1"/>
    <col min="4877" max="5109" width="9.140625" style="28"/>
    <col min="5110" max="5110" width="2.42578125" style="28" bestFit="1" customWidth="1"/>
    <col min="5111" max="5111" width="3.85546875" style="28" customWidth="1"/>
    <col min="5112" max="5112" width="45.140625" style="28" customWidth="1"/>
    <col min="5113" max="5115" width="11.140625" style="28" customWidth="1"/>
    <col min="5116" max="5116" width="6.7109375" style="28" customWidth="1"/>
    <col min="5117" max="5117" width="8.42578125" style="28" customWidth="1"/>
    <col min="5118" max="5118" width="11" style="28" customWidth="1"/>
    <col min="5119" max="5119" width="13.140625" style="28" customWidth="1"/>
    <col min="5120" max="5120" width="11.42578125" style="28" customWidth="1"/>
    <col min="5121" max="5121" width="10.7109375" style="28" customWidth="1"/>
    <col min="5122" max="5123" width="13.5703125" style="28" customWidth="1"/>
    <col min="5124" max="5124" width="10.7109375" style="28" customWidth="1"/>
    <col min="5125" max="5125" width="12.28515625" style="28" customWidth="1"/>
    <col min="5126" max="5127" width="14.28515625" style="28" customWidth="1"/>
    <col min="5128" max="5128" width="15.5703125" style="28" customWidth="1"/>
    <col min="5129" max="5129" width="14.5703125" style="28" customWidth="1"/>
    <col min="5130" max="5130" width="15" style="28" customWidth="1"/>
    <col min="5131" max="5131" width="12.28515625" style="28" customWidth="1"/>
    <col min="5132" max="5132" width="6.140625" style="28" customWidth="1"/>
    <col min="5133" max="5365" width="9.140625" style="28"/>
    <col min="5366" max="5366" width="2.42578125" style="28" bestFit="1" customWidth="1"/>
    <col min="5367" max="5367" width="3.85546875" style="28" customWidth="1"/>
    <col min="5368" max="5368" width="45.140625" style="28" customWidth="1"/>
    <col min="5369" max="5371" width="11.140625" style="28" customWidth="1"/>
    <col min="5372" max="5372" width="6.7109375" style="28" customWidth="1"/>
    <col min="5373" max="5373" width="8.42578125" style="28" customWidth="1"/>
    <col min="5374" max="5374" width="11" style="28" customWidth="1"/>
    <col min="5375" max="5375" width="13.140625" style="28" customWidth="1"/>
    <col min="5376" max="5376" width="11.42578125" style="28" customWidth="1"/>
    <col min="5377" max="5377" width="10.7109375" style="28" customWidth="1"/>
    <col min="5378" max="5379" width="13.5703125" style="28" customWidth="1"/>
    <col min="5380" max="5380" width="10.7109375" style="28" customWidth="1"/>
    <col min="5381" max="5381" width="12.28515625" style="28" customWidth="1"/>
    <col min="5382" max="5383" width="14.28515625" style="28" customWidth="1"/>
    <col min="5384" max="5384" width="15.5703125" style="28" customWidth="1"/>
    <col min="5385" max="5385" width="14.5703125" style="28" customWidth="1"/>
    <col min="5386" max="5386" width="15" style="28" customWidth="1"/>
    <col min="5387" max="5387" width="12.28515625" style="28" customWidth="1"/>
    <col min="5388" max="5388" width="6.140625" style="28" customWidth="1"/>
    <col min="5389" max="5621" width="9.140625" style="28"/>
    <col min="5622" max="5622" width="2.42578125" style="28" bestFit="1" customWidth="1"/>
    <col min="5623" max="5623" width="3.85546875" style="28" customWidth="1"/>
    <col min="5624" max="5624" width="45.140625" style="28" customWidth="1"/>
    <col min="5625" max="5627" width="11.140625" style="28" customWidth="1"/>
    <col min="5628" max="5628" width="6.7109375" style="28" customWidth="1"/>
    <col min="5629" max="5629" width="8.42578125" style="28" customWidth="1"/>
    <col min="5630" max="5630" width="11" style="28" customWidth="1"/>
    <col min="5631" max="5631" width="13.140625" style="28" customWidth="1"/>
    <col min="5632" max="5632" width="11.42578125" style="28" customWidth="1"/>
    <col min="5633" max="5633" width="10.7109375" style="28" customWidth="1"/>
    <col min="5634" max="5635" width="13.5703125" style="28" customWidth="1"/>
    <col min="5636" max="5636" width="10.7109375" style="28" customWidth="1"/>
    <col min="5637" max="5637" width="12.28515625" style="28" customWidth="1"/>
    <col min="5638" max="5639" width="14.28515625" style="28" customWidth="1"/>
    <col min="5640" max="5640" width="15.5703125" style="28" customWidth="1"/>
    <col min="5641" max="5641" width="14.5703125" style="28" customWidth="1"/>
    <col min="5642" max="5642" width="15" style="28" customWidth="1"/>
    <col min="5643" max="5643" width="12.28515625" style="28" customWidth="1"/>
    <col min="5644" max="5644" width="6.140625" style="28" customWidth="1"/>
    <col min="5645" max="5877" width="9.140625" style="28"/>
    <col min="5878" max="5878" width="2.42578125" style="28" bestFit="1" customWidth="1"/>
    <col min="5879" max="5879" width="3.85546875" style="28" customWidth="1"/>
    <col min="5880" max="5880" width="45.140625" style="28" customWidth="1"/>
    <col min="5881" max="5883" width="11.140625" style="28" customWidth="1"/>
    <col min="5884" max="5884" width="6.7109375" style="28" customWidth="1"/>
    <col min="5885" max="5885" width="8.42578125" style="28" customWidth="1"/>
    <col min="5886" max="5886" width="11" style="28" customWidth="1"/>
    <col min="5887" max="5887" width="13.140625" style="28" customWidth="1"/>
    <col min="5888" max="5888" width="11.42578125" style="28" customWidth="1"/>
    <col min="5889" max="5889" width="10.7109375" style="28" customWidth="1"/>
    <col min="5890" max="5891" width="13.5703125" style="28" customWidth="1"/>
    <col min="5892" max="5892" width="10.7109375" style="28" customWidth="1"/>
    <col min="5893" max="5893" width="12.28515625" style="28" customWidth="1"/>
    <col min="5894" max="5895" width="14.28515625" style="28" customWidth="1"/>
    <col min="5896" max="5896" width="15.5703125" style="28" customWidth="1"/>
    <col min="5897" max="5897" width="14.5703125" style="28" customWidth="1"/>
    <col min="5898" max="5898" width="15" style="28" customWidth="1"/>
    <col min="5899" max="5899" width="12.28515625" style="28" customWidth="1"/>
    <col min="5900" max="5900" width="6.140625" style="28" customWidth="1"/>
    <col min="5901" max="6133" width="9.140625" style="28"/>
    <col min="6134" max="6134" width="2.42578125" style="28" bestFit="1" customWidth="1"/>
    <col min="6135" max="6135" width="3.85546875" style="28" customWidth="1"/>
    <col min="6136" max="6136" width="45.140625" style="28" customWidth="1"/>
    <col min="6137" max="6139" width="11.140625" style="28" customWidth="1"/>
    <col min="6140" max="6140" width="6.7109375" style="28" customWidth="1"/>
    <col min="6141" max="6141" width="8.42578125" style="28" customWidth="1"/>
    <col min="6142" max="6142" width="11" style="28" customWidth="1"/>
    <col min="6143" max="6143" width="13.140625" style="28" customWidth="1"/>
    <col min="6144" max="6144" width="11.42578125" style="28" customWidth="1"/>
    <col min="6145" max="6145" width="10.7109375" style="28" customWidth="1"/>
    <col min="6146" max="6147" width="13.5703125" style="28" customWidth="1"/>
    <col min="6148" max="6148" width="10.7109375" style="28" customWidth="1"/>
    <col min="6149" max="6149" width="12.28515625" style="28" customWidth="1"/>
    <col min="6150" max="6151" width="14.28515625" style="28" customWidth="1"/>
    <col min="6152" max="6152" width="15.5703125" style="28" customWidth="1"/>
    <col min="6153" max="6153" width="14.5703125" style="28" customWidth="1"/>
    <col min="6154" max="6154" width="15" style="28" customWidth="1"/>
    <col min="6155" max="6155" width="12.28515625" style="28" customWidth="1"/>
    <col min="6156" max="6156" width="6.140625" style="28" customWidth="1"/>
    <col min="6157" max="6389" width="9.140625" style="28"/>
    <col min="6390" max="6390" width="2.42578125" style="28" bestFit="1" customWidth="1"/>
    <col min="6391" max="6391" width="3.85546875" style="28" customWidth="1"/>
    <col min="6392" max="6392" width="45.140625" style="28" customWidth="1"/>
    <col min="6393" max="6395" width="11.140625" style="28" customWidth="1"/>
    <col min="6396" max="6396" width="6.7109375" style="28" customWidth="1"/>
    <col min="6397" max="6397" width="8.42578125" style="28" customWidth="1"/>
    <col min="6398" max="6398" width="11" style="28" customWidth="1"/>
    <col min="6399" max="6399" width="13.140625" style="28" customWidth="1"/>
    <col min="6400" max="6400" width="11.42578125" style="28" customWidth="1"/>
    <col min="6401" max="6401" width="10.7109375" style="28" customWidth="1"/>
    <col min="6402" max="6403" width="13.5703125" style="28" customWidth="1"/>
    <col min="6404" max="6404" width="10.7109375" style="28" customWidth="1"/>
    <col min="6405" max="6405" width="12.28515625" style="28" customWidth="1"/>
    <col min="6406" max="6407" width="14.28515625" style="28" customWidth="1"/>
    <col min="6408" max="6408" width="15.5703125" style="28" customWidth="1"/>
    <col min="6409" max="6409" width="14.5703125" style="28" customWidth="1"/>
    <col min="6410" max="6410" width="15" style="28" customWidth="1"/>
    <col min="6411" max="6411" width="12.28515625" style="28" customWidth="1"/>
    <col min="6412" max="6412" width="6.140625" style="28" customWidth="1"/>
    <col min="6413" max="6645" width="9.140625" style="28"/>
    <col min="6646" max="6646" width="2.42578125" style="28" bestFit="1" customWidth="1"/>
    <col min="6647" max="6647" width="3.85546875" style="28" customWidth="1"/>
    <col min="6648" max="6648" width="45.140625" style="28" customWidth="1"/>
    <col min="6649" max="6651" width="11.140625" style="28" customWidth="1"/>
    <col min="6652" max="6652" width="6.7109375" style="28" customWidth="1"/>
    <col min="6653" max="6653" width="8.42578125" style="28" customWidth="1"/>
    <col min="6654" max="6654" width="11" style="28" customWidth="1"/>
    <col min="6655" max="6655" width="13.140625" style="28" customWidth="1"/>
    <col min="6656" max="6656" width="11.42578125" style="28" customWidth="1"/>
    <col min="6657" max="6657" width="10.7109375" style="28" customWidth="1"/>
    <col min="6658" max="6659" width="13.5703125" style="28" customWidth="1"/>
    <col min="6660" max="6660" width="10.7109375" style="28" customWidth="1"/>
    <col min="6661" max="6661" width="12.28515625" style="28" customWidth="1"/>
    <col min="6662" max="6663" width="14.28515625" style="28" customWidth="1"/>
    <col min="6664" max="6664" width="15.5703125" style="28" customWidth="1"/>
    <col min="6665" max="6665" width="14.5703125" style="28" customWidth="1"/>
    <col min="6666" max="6666" width="15" style="28" customWidth="1"/>
    <col min="6667" max="6667" width="12.28515625" style="28" customWidth="1"/>
    <col min="6668" max="6668" width="6.140625" style="28" customWidth="1"/>
    <col min="6669" max="6901" width="9.140625" style="28"/>
    <col min="6902" max="6902" width="2.42578125" style="28" bestFit="1" customWidth="1"/>
    <col min="6903" max="6903" width="3.85546875" style="28" customWidth="1"/>
    <col min="6904" max="6904" width="45.140625" style="28" customWidth="1"/>
    <col min="6905" max="6907" width="11.140625" style="28" customWidth="1"/>
    <col min="6908" max="6908" width="6.7109375" style="28" customWidth="1"/>
    <col min="6909" max="6909" width="8.42578125" style="28" customWidth="1"/>
    <col min="6910" max="6910" width="11" style="28" customWidth="1"/>
    <col min="6911" max="6911" width="13.140625" style="28" customWidth="1"/>
    <col min="6912" max="6912" width="11.42578125" style="28" customWidth="1"/>
    <col min="6913" max="6913" width="10.7109375" style="28" customWidth="1"/>
    <col min="6914" max="6915" width="13.5703125" style="28" customWidth="1"/>
    <col min="6916" max="6916" width="10.7109375" style="28" customWidth="1"/>
    <col min="6917" max="6917" width="12.28515625" style="28" customWidth="1"/>
    <col min="6918" max="6919" width="14.28515625" style="28" customWidth="1"/>
    <col min="6920" max="6920" width="15.5703125" style="28" customWidth="1"/>
    <col min="6921" max="6921" width="14.5703125" style="28" customWidth="1"/>
    <col min="6922" max="6922" width="15" style="28" customWidth="1"/>
    <col min="6923" max="6923" width="12.28515625" style="28" customWidth="1"/>
    <col min="6924" max="6924" width="6.140625" style="28" customWidth="1"/>
    <col min="6925" max="7157" width="9.140625" style="28"/>
    <col min="7158" max="7158" width="2.42578125" style="28" bestFit="1" customWidth="1"/>
    <col min="7159" max="7159" width="3.85546875" style="28" customWidth="1"/>
    <col min="7160" max="7160" width="45.140625" style="28" customWidth="1"/>
    <col min="7161" max="7163" width="11.140625" style="28" customWidth="1"/>
    <col min="7164" max="7164" width="6.7109375" style="28" customWidth="1"/>
    <col min="7165" max="7165" width="8.42578125" style="28" customWidth="1"/>
    <col min="7166" max="7166" width="11" style="28" customWidth="1"/>
    <col min="7167" max="7167" width="13.140625" style="28" customWidth="1"/>
    <col min="7168" max="7168" width="11.42578125" style="28" customWidth="1"/>
    <col min="7169" max="7169" width="10.7109375" style="28" customWidth="1"/>
    <col min="7170" max="7171" width="13.5703125" style="28" customWidth="1"/>
    <col min="7172" max="7172" width="10.7109375" style="28" customWidth="1"/>
    <col min="7173" max="7173" width="12.28515625" style="28" customWidth="1"/>
    <col min="7174" max="7175" width="14.28515625" style="28" customWidth="1"/>
    <col min="7176" max="7176" width="15.5703125" style="28" customWidth="1"/>
    <col min="7177" max="7177" width="14.5703125" style="28" customWidth="1"/>
    <col min="7178" max="7178" width="15" style="28" customWidth="1"/>
    <col min="7179" max="7179" width="12.28515625" style="28" customWidth="1"/>
    <col min="7180" max="7180" width="6.140625" style="28" customWidth="1"/>
    <col min="7181" max="7413" width="9.140625" style="28"/>
    <col min="7414" max="7414" width="2.42578125" style="28" bestFit="1" customWidth="1"/>
    <col min="7415" max="7415" width="3.85546875" style="28" customWidth="1"/>
    <col min="7416" max="7416" width="45.140625" style="28" customWidth="1"/>
    <col min="7417" max="7419" width="11.140625" style="28" customWidth="1"/>
    <col min="7420" max="7420" width="6.7109375" style="28" customWidth="1"/>
    <col min="7421" max="7421" width="8.42578125" style="28" customWidth="1"/>
    <col min="7422" max="7422" width="11" style="28" customWidth="1"/>
    <col min="7423" max="7423" width="13.140625" style="28" customWidth="1"/>
    <col min="7424" max="7424" width="11.42578125" style="28" customWidth="1"/>
    <col min="7425" max="7425" width="10.7109375" style="28" customWidth="1"/>
    <col min="7426" max="7427" width="13.5703125" style="28" customWidth="1"/>
    <col min="7428" max="7428" width="10.7109375" style="28" customWidth="1"/>
    <col min="7429" max="7429" width="12.28515625" style="28" customWidth="1"/>
    <col min="7430" max="7431" width="14.28515625" style="28" customWidth="1"/>
    <col min="7432" max="7432" width="15.5703125" style="28" customWidth="1"/>
    <col min="7433" max="7433" width="14.5703125" style="28" customWidth="1"/>
    <col min="7434" max="7434" width="15" style="28" customWidth="1"/>
    <col min="7435" max="7435" width="12.28515625" style="28" customWidth="1"/>
    <col min="7436" max="7436" width="6.140625" style="28" customWidth="1"/>
    <col min="7437" max="7669" width="9.140625" style="28"/>
    <col min="7670" max="7670" width="2.42578125" style="28" bestFit="1" customWidth="1"/>
    <col min="7671" max="7671" width="3.85546875" style="28" customWidth="1"/>
    <col min="7672" max="7672" width="45.140625" style="28" customWidth="1"/>
    <col min="7673" max="7675" width="11.140625" style="28" customWidth="1"/>
    <col min="7676" max="7676" width="6.7109375" style="28" customWidth="1"/>
    <col min="7677" max="7677" width="8.42578125" style="28" customWidth="1"/>
    <col min="7678" max="7678" width="11" style="28" customWidth="1"/>
    <col min="7679" max="7679" width="13.140625" style="28" customWidth="1"/>
    <col min="7680" max="7680" width="11.42578125" style="28" customWidth="1"/>
    <col min="7681" max="7681" width="10.7109375" style="28" customWidth="1"/>
    <col min="7682" max="7683" width="13.5703125" style="28" customWidth="1"/>
    <col min="7684" max="7684" width="10.7109375" style="28" customWidth="1"/>
    <col min="7685" max="7685" width="12.28515625" style="28" customWidth="1"/>
    <col min="7686" max="7687" width="14.28515625" style="28" customWidth="1"/>
    <col min="7688" max="7688" width="15.5703125" style="28" customWidth="1"/>
    <col min="7689" max="7689" width="14.5703125" style="28" customWidth="1"/>
    <col min="7690" max="7690" width="15" style="28" customWidth="1"/>
    <col min="7691" max="7691" width="12.28515625" style="28" customWidth="1"/>
    <col min="7692" max="7692" width="6.140625" style="28" customWidth="1"/>
    <col min="7693" max="7925" width="9.140625" style="28"/>
    <col min="7926" max="7926" width="2.42578125" style="28" bestFit="1" customWidth="1"/>
    <col min="7927" max="7927" width="3.85546875" style="28" customWidth="1"/>
    <col min="7928" max="7928" width="45.140625" style="28" customWidth="1"/>
    <col min="7929" max="7931" width="11.140625" style="28" customWidth="1"/>
    <col min="7932" max="7932" width="6.7109375" style="28" customWidth="1"/>
    <col min="7933" max="7933" width="8.42578125" style="28" customWidth="1"/>
    <col min="7934" max="7934" width="11" style="28" customWidth="1"/>
    <col min="7935" max="7935" width="13.140625" style="28" customWidth="1"/>
    <col min="7936" max="7936" width="11.42578125" style="28" customWidth="1"/>
    <col min="7937" max="7937" width="10.7109375" style="28" customWidth="1"/>
    <col min="7938" max="7939" width="13.5703125" style="28" customWidth="1"/>
    <col min="7940" max="7940" width="10.7109375" style="28" customWidth="1"/>
    <col min="7941" max="7941" width="12.28515625" style="28" customWidth="1"/>
    <col min="7942" max="7943" width="14.28515625" style="28" customWidth="1"/>
    <col min="7944" max="7944" width="15.5703125" style="28" customWidth="1"/>
    <col min="7945" max="7945" width="14.5703125" style="28" customWidth="1"/>
    <col min="7946" max="7946" width="15" style="28" customWidth="1"/>
    <col min="7947" max="7947" width="12.28515625" style="28" customWidth="1"/>
    <col min="7948" max="7948" width="6.140625" style="28" customWidth="1"/>
    <col min="7949" max="8181" width="9.140625" style="28"/>
    <col min="8182" max="8182" width="2.42578125" style="28" bestFit="1" customWidth="1"/>
    <col min="8183" max="8183" width="3.85546875" style="28" customWidth="1"/>
    <col min="8184" max="8184" width="45.140625" style="28" customWidth="1"/>
    <col min="8185" max="8187" width="11.140625" style="28" customWidth="1"/>
    <col min="8188" max="8188" width="6.7109375" style="28" customWidth="1"/>
    <col min="8189" max="8189" width="8.42578125" style="28" customWidth="1"/>
    <col min="8190" max="8190" width="11" style="28" customWidth="1"/>
    <col min="8191" max="8191" width="13.140625" style="28" customWidth="1"/>
    <col min="8192" max="8192" width="11.42578125" style="28" customWidth="1"/>
    <col min="8193" max="8193" width="10.7109375" style="28" customWidth="1"/>
    <col min="8194" max="8195" width="13.5703125" style="28" customWidth="1"/>
    <col min="8196" max="8196" width="10.7109375" style="28" customWidth="1"/>
    <col min="8197" max="8197" width="12.28515625" style="28" customWidth="1"/>
    <col min="8198" max="8199" width="14.28515625" style="28" customWidth="1"/>
    <col min="8200" max="8200" width="15.5703125" style="28" customWidth="1"/>
    <col min="8201" max="8201" width="14.5703125" style="28" customWidth="1"/>
    <col min="8202" max="8202" width="15" style="28" customWidth="1"/>
    <col min="8203" max="8203" width="12.28515625" style="28" customWidth="1"/>
    <col min="8204" max="8204" width="6.140625" style="28" customWidth="1"/>
    <col min="8205" max="8437" width="9.140625" style="28"/>
    <col min="8438" max="8438" width="2.42578125" style="28" bestFit="1" customWidth="1"/>
    <col min="8439" max="8439" width="3.85546875" style="28" customWidth="1"/>
    <col min="8440" max="8440" width="45.140625" style="28" customWidth="1"/>
    <col min="8441" max="8443" width="11.140625" style="28" customWidth="1"/>
    <col min="8444" max="8444" width="6.7109375" style="28" customWidth="1"/>
    <col min="8445" max="8445" width="8.42578125" style="28" customWidth="1"/>
    <col min="8446" max="8446" width="11" style="28" customWidth="1"/>
    <col min="8447" max="8447" width="13.140625" style="28" customWidth="1"/>
    <col min="8448" max="8448" width="11.42578125" style="28" customWidth="1"/>
    <col min="8449" max="8449" width="10.7109375" style="28" customWidth="1"/>
    <col min="8450" max="8451" width="13.5703125" style="28" customWidth="1"/>
    <col min="8452" max="8452" width="10.7109375" style="28" customWidth="1"/>
    <col min="8453" max="8453" width="12.28515625" style="28" customWidth="1"/>
    <col min="8454" max="8455" width="14.28515625" style="28" customWidth="1"/>
    <col min="8456" max="8456" width="15.5703125" style="28" customWidth="1"/>
    <col min="8457" max="8457" width="14.5703125" style="28" customWidth="1"/>
    <col min="8458" max="8458" width="15" style="28" customWidth="1"/>
    <col min="8459" max="8459" width="12.28515625" style="28" customWidth="1"/>
    <col min="8460" max="8460" width="6.140625" style="28" customWidth="1"/>
    <col min="8461" max="8693" width="9.140625" style="28"/>
    <col min="8694" max="8694" width="2.42578125" style="28" bestFit="1" customWidth="1"/>
    <col min="8695" max="8695" width="3.85546875" style="28" customWidth="1"/>
    <col min="8696" max="8696" width="45.140625" style="28" customWidth="1"/>
    <col min="8697" max="8699" width="11.140625" style="28" customWidth="1"/>
    <col min="8700" max="8700" width="6.7109375" style="28" customWidth="1"/>
    <col min="8701" max="8701" width="8.42578125" style="28" customWidth="1"/>
    <col min="8702" max="8702" width="11" style="28" customWidth="1"/>
    <col min="8703" max="8703" width="13.140625" style="28" customWidth="1"/>
    <col min="8704" max="8704" width="11.42578125" style="28" customWidth="1"/>
    <col min="8705" max="8705" width="10.7109375" style="28" customWidth="1"/>
    <col min="8706" max="8707" width="13.5703125" style="28" customWidth="1"/>
    <col min="8708" max="8708" width="10.7109375" style="28" customWidth="1"/>
    <col min="8709" max="8709" width="12.28515625" style="28" customWidth="1"/>
    <col min="8710" max="8711" width="14.28515625" style="28" customWidth="1"/>
    <col min="8712" max="8712" width="15.5703125" style="28" customWidth="1"/>
    <col min="8713" max="8713" width="14.5703125" style="28" customWidth="1"/>
    <col min="8714" max="8714" width="15" style="28" customWidth="1"/>
    <col min="8715" max="8715" width="12.28515625" style="28" customWidth="1"/>
    <col min="8716" max="8716" width="6.140625" style="28" customWidth="1"/>
    <col min="8717" max="8949" width="9.140625" style="28"/>
    <col min="8950" max="8950" width="2.42578125" style="28" bestFit="1" customWidth="1"/>
    <col min="8951" max="8951" width="3.85546875" style="28" customWidth="1"/>
    <col min="8952" max="8952" width="45.140625" style="28" customWidth="1"/>
    <col min="8953" max="8955" width="11.140625" style="28" customWidth="1"/>
    <col min="8956" max="8956" width="6.7109375" style="28" customWidth="1"/>
    <col min="8957" max="8957" width="8.42578125" style="28" customWidth="1"/>
    <col min="8958" max="8958" width="11" style="28" customWidth="1"/>
    <col min="8959" max="8959" width="13.140625" style="28" customWidth="1"/>
    <col min="8960" max="8960" width="11.42578125" style="28" customWidth="1"/>
    <col min="8961" max="8961" width="10.7109375" style="28" customWidth="1"/>
    <col min="8962" max="8963" width="13.5703125" style="28" customWidth="1"/>
    <col min="8964" max="8964" width="10.7109375" style="28" customWidth="1"/>
    <col min="8965" max="8965" width="12.28515625" style="28" customWidth="1"/>
    <col min="8966" max="8967" width="14.28515625" style="28" customWidth="1"/>
    <col min="8968" max="8968" width="15.5703125" style="28" customWidth="1"/>
    <col min="8969" max="8969" width="14.5703125" style="28" customWidth="1"/>
    <col min="8970" max="8970" width="15" style="28" customWidth="1"/>
    <col min="8971" max="8971" width="12.28515625" style="28" customWidth="1"/>
    <col min="8972" max="8972" width="6.140625" style="28" customWidth="1"/>
    <col min="8973" max="9205" width="9.140625" style="28"/>
    <col min="9206" max="9206" width="2.42578125" style="28" bestFit="1" customWidth="1"/>
    <col min="9207" max="9207" width="3.85546875" style="28" customWidth="1"/>
    <col min="9208" max="9208" width="45.140625" style="28" customWidth="1"/>
    <col min="9209" max="9211" width="11.140625" style="28" customWidth="1"/>
    <col min="9212" max="9212" width="6.7109375" style="28" customWidth="1"/>
    <col min="9213" max="9213" width="8.42578125" style="28" customWidth="1"/>
    <col min="9214" max="9214" width="11" style="28" customWidth="1"/>
    <col min="9215" max="9215" width="13.140625" style="28" customWidth="1"/>
    <col min="9216" max="9216" width="11.42578125" style="28" customWidth="1"/>
    <col min="9217" max="9217" width="10.7109375" style="28" customWidth="1"/>
    <col min="9218" max="9219" width="13.5703125" style="28" customWidth="1"/>
    <col min="9220" max="9220" width="10.7109375" style="28" customWidth="1"/>
    <col min="9221" max="9221" width="12.28515625" style="28" customWidth="1"/>
    <col min="9222" max="9223" width="14.28515625" style="28" customWidth="1"/>
    <col min="9224" max="9224" width="15.5703125" style="28" customWidth="1"/>
    <col min="9225" max="9225" width="14.5703125" style="28" customWidth="1"/>
    <col min="9226" max="9226" width="15" style="28" customWidth="1"/>
    <col min="9227" max="9227" width="12.28515625" style="28" customWidth="1"/>
    <col min="9228" max="9228" width="6.140625" style="28" customWidth="1"/>
    <col min="9229" max="9461" width="9.140625" style="28"/>
    <col min="9462" max="9462" width="2.42578125" style="28" bestFit="1" customWidth="1"/>
    <col min="9463" max="9463" width="3.85546875" style="28" customWidth="1"/>
    <col min="9464" max="9464" width="45.140625" style="28" customWidth="1"/>
    <col min="9465" max="9467" width="11.140625" style="28" customWidth="1"/>
    <col min="9468" max="9468" width="6.7109375" style="28" customWidth="1"/>
    <col min="9469" max="9469" width="8.42578125" style="28" customWidth="1"/>
    <col min="9470" max="9470" width="11" style="28" customWidth="1"/>
    <col min="9471" max="9471" width="13.140625" style="28" customWidth="1"/>
    <col min="9472" max="9472" width="11.42578125" style="28" customWidth="1"/>
    <col min="9473" max="9473" width="10.7109375" style="28" customWidth="1"/>
    <col min="9474" max="9475" width="13.5703125" style="28" customWidth="1"/>
    <col min="9476" max="9476" width="10.7109375" style="28" customWidth="1"/>
    <col min="9477" max="9477" width="12.28515625" style="28" customWidth="1"/>
    <col min="9478" max="9479" width="14.28515625" style="28" customWidth="1"/>
    <col min="9480" max="9480" width="15.5703125" style="28" customWidth="1"/>
    <col min="9481" max="9481" width="14.5703125" style="28" customWidth="1"/>
    <col min="9482" max="9482" width="15" style="28" customWidth="1"/>
    <col min="9483" max="9483" width="12.28515625" style="28" customWidth="1"/>
    <col min="9484" max="9484" width="6.140625" style="28" customWidth="1"/>
    <col min="9485" max="9717" width="9.140625" style="28"/>
    <col min="9718" max="9718" width="2.42578125" style="28" bestFit="1" customWidth="1"/>
    <col min="9719" max="9719" width="3.85546875" style="28" customWidth="1"/>
    <col min="9720" max="9720" width="45.140625" style="28" customWidth="1"/>
    <col min="9721" max="9723" width="11.140625" style="28" customWidth="1"/>
    <col min="9724" max="9724" width="6.7109375" style="28" customWidth="1"/>
    <col min="9725" max="9725" width="8.42578125" style="28" customWidth="1"/>
    <col min="9726" max="9726" width="11" style="28" customWidth="1"/>
    <col min="9727" max="9727" width="13.140625" style="28" customWidth="1"/>
    <col min="9728" max="9728" width="11.42578125" style="28" customWidth="1"/>
    <col min="9729" max="9729" width="10.7109375" style="28" customWidth="1"/>
    <col min="9730" max="9731" width="13.5703125" style="28" customWidth="1"/>
    <col min="9732" max="9732" width="10.7109375" style="28" customWidth="1"/>
    <col min="9733" max="9733" width="12.28515625" style="28" customWidth="1"/>
    <col min="9734" max="9735" width="14.28515625" style="28" customWidth="1"/>
    <col min="9736" max="9736" width="15.5703125" style="28" customWidth="1"/>
    <col min="9737" max="9737" width="14.5703125" style="28" customWidth="1"/>
    <col min="9738" max="9738" width="15" style="28" customWidth="1"/>
    <col min="9739" max="9739" width="12.28515625" style="28" customWidth="1"/>
    <col min="9740" max="9740" width="6.140625" style="28" customWidth="1"/>
    <col min="9741" max="9973" width="9.140625" style="28"/>
    <col min="9974" max="9974" width="2.42578125" style="28" bestFit="1" customWidth="1"/>
    <col min="9975" max="9975" width="3.85546875" style="28" customWidth="1"/>
    <col min="9976" max="9976" width="45.140625" style="28" customWidth="1"/>
    <col min="9977" max="9979" width="11.140625" style="28" customWidth="1"/>
    <col min="9980" max="9980" width="6.7109375" style="28" customWidth="1"/>
    <col min="9981" max="9981" width="8.42578125" style="28" customWidth="1"/>
    <col min="9982" max="9982" width="11" style="28" customWidth="1"/>
    <col min="9983" max="9983" width="13.140625" style="28" customWidth="1"/>
    <col min="9984" max="9984" width="11.42578125" style="28" customWidth="1"/>
    <col min="9985" max="9985" width="10.7109375" style="28" customWidth="1"/>
    <col min="9986" max="9987" width="13.5703125" style="28" customWidth="1"/>
    <col min="9988" max="9988" width="10.7109375" style="28" customWidth="1"/>
    <col min="9989" max="9989" width="12.28515625" style="28" customWidth="1"/>
    <col min="9990" max="9991" width="14.28515625" style="28" customWidth="1"/>
    <col min="9992" max="9992" width="15.5703125" style="28" customWidth="1"/>
    <col min="9993" max="9993" width="14.5703125" style="28" customWidth="1"/>
    <col min="9994" max="9994" width="15" style="28" customWidth="1"/>
    <col min="9995" max="9995" width="12.28515625" style="28" customWidth="1"/>
    <col min="9996" max="9996" width="6.140625" style="28" customWidth="1"/>
    <col min="9997" max="10229" width="9.140625" style="28"/>
    <col min="10230" max="10230" width="2.42578125" style="28" bestFit="1" customWidth="1"/>
    <col min="10231" max="10231" width="3.85546875" style="28" customWidth="1"/>
    <col min="10232" max="10232" width="45.140625" style="28" customWidth="1"/>
    <col min="10233" max="10235" width="11.140625" style="28" customWidth="1"/>
    <col min="10236" max="10236" width="6.7109375" style="28" customWidth="1"/>
    <col min="10237" max="10237" width="8.42578125" style="28" customWidth="1"/>
    <col min="10238" max="10238" width="11" style="28" customWidth="1"/>
    <col min="10239" max="10239" width="13.140625" style="28" customWidth="1"/>
    <col min="10240" max="10240" width="11.42578125" style="28" customWidth="1"/>
    <col min="10241" max="10241" width="10.7109375" style="28" customWidth="1"/>
    <col min="10242" max="10243" width="13.5703125" style="28" customWidth="1"/>
    <col min="10244" max="10244" width="10.7109375" style="28" customWidth="1"/>
    <col min="10245" max="10245" width="12.28515625" style="28" customWidth="1"/>
    <col min="10246" max="10247" width="14.28515625" style="28" customWidth="1"/>
    <col min="10248" max="10248" width="15.5703125" style="28" customWidth="1"/>
    <col min="10249" max="10249" width="14.5703125" style="28" customWidth="1"/>
    <col min="10250" max="10250" width="15" style="28" customWidth="1"/>
    <col min="10251" max="10251" width="12.28515625" style="28" customWidth="1"/>
    <col min="10252" max="10252" width="6.140625" style="28" customWidth="1"/>
    <col min="10253" max="10485" width="9.140625" style="28"/>
    <col min="10486" max="10486" width="2.42578125" style="28" bestFit="1" customWidth="1"/>
    <col min="10487" max="10487" width="3.85546875" style="28" customWidth="1"/>
    <col min="10488" max="10488" width="45.140625" style="28" customWidth="1"/>
    <col min="10489" max="10491" width="11.140625" style="28" customWidth="1"/>
    <col min="10492" max="10492" width="6.7109375" style="28" customWidth="1"/>
    <col min="10493" max="10493" width="8.42578125" style="28" customWidth="1"/>
    <col min="10494" max="10494" width="11" style="28" customWidth="1"/>
    <col min="10495" max="10495" width="13.140625" style="28" customWidth="1"/>
    <col min="10496" max="10496" width="11.42578125" style="28" customWidth="1"/>
    <col min="10497" max="10497" width="10.7109375" style="28" customWidth="1"/>
    <col min="10498" max="10499" width="13.5703125" style="28" customWidth="1"/>
    <col min="10500" max="10500" width="10.7109375" style="28" customWidth="1"/>
    <col min="10501" max="10501" width="12.28515625" style="28" customWidth="1"/>
    <col min="10502" max="10503" width="14.28515625" style="28" customWidth="1"/>
    <col min="10504" max="10504" width="15.5703125" style="28" customWidth="1"/>
    <col min="10505" max="10505" width="14.5703125" style="28" customWidth="1"/>
    <col min="10506" max="10506" width="15" style="28" customWidth="1"/>
    <col min="10507" max="10507" width="12.28515625" style="28" customWidth="1"/>
    <col min="10508" max="10508" width="6.140625" style="28" customWidth="1"/>
    <col min="10509" max="10741" width="9.140625" style="28"/>
    <col min="10742" max="10742" width="2.42578125" style="28" bestFit="1" customWidth="1"/>
    <col min="10743" max="10743" width="3.85546875" style="28" customWidth="1"/>
    <col min="10744" max="10744" width="45.140625" style="28" customWidth="1"/>
    <col min="10745" max="10747" width="11.140625" style="28" customWidth="1"/>
    <col min="10748" max="10748" width="6.7109375" style="28" customWidth="1"/>
    <col min="10749" max="10749" width="8.42578125" style="28" customWidth="1"/>
    <col min="10750" max="10750" width="11" style="28" customWidth="1"/>
    <col min="10751" max="10751" width="13.140625" style="28" customWidth="1"/>
    <col min="10752" max="10752" width="11.42578125" style="28" customWidth="1"/>
    <col min="10753" max="10753" width="10.7109375" style="28" customWidth="1"/>
    <col min="10754" max="10755" width="13.5703125" style="28" customWidth="1"/>
    <col min="10756" max="10756" width="10.7109375" style="28" customWidth="1"/>
    <col min="10757" max="10757" width="12.28515625" style="28" customWidth="1"/>
    <col min="10758" max="10759" width="14.28515625" style="28" customWidth="1"/>
    <col min="10760" max="10760" width="15.5703125" style="28" customWidth="1"/>
    <col min="10761" max="10761" width="14.5703125" style="28" customWidth="1"/>
    <col min="10762" max="10762" width="15" style="28" customWidth="1"/>
    <col min="10763" max="10763" width="12.28515625" style="28" customWidth="1"/>
    <col min="10764" max="10764" width="6.140625" style="28" customWidth="1"/>
    <col min="10765" max="10997" width="9.140625" style="28"/>
    <col min="10998" max="10998" width="2.42578125" style="28" bestFit="1" customWidth="1"/>
    <col min="10999" max="10999" width="3.85546875" style="28" customWidth="1"/>
    <col min="11000" max="11000" width="45.140625" style="28" customWidth="1"/>
    <col min="11001" max="11003" width="11.140625" style="28" customWidth="1"/>
    <col min="11004" max="11004" width="6.7109375" style="28" customWidth="1"/>
    <col min="11005" max="11005" width="8.42578125" style="28" customWidth="1"/>
    <col min="11006" max="11006" width="11" style="28" customWidth="1"/>
    <col min="11007" max="11007" width="13.140625" style="28" customWidth="1"/>
    <col min="11008" max="11008" width="11.42578125" style="28" customWidth="1"/>
    <col min="11009" max="11009" width="10.7109375" style="28" customWidth="1"/>
    <col min="11010" max="11011" width="13.5703125" style="28" customWidth="1"/>
    <col min="11012" max="11012" width="10.7109375" style="28" customWidth="1"/>
    <col min="11013" max="11013" width="12.28515625" style="28" customWidth="1"/>
    <col min="11014" max="11015" width="14.28515625" style="28" customWidth="1"/>
    <col min="11016" max="11016" width="15.5703125" style="28" customWidth="1"/>
    <col min="11017" max="11017" width="14.5703125" style="28" customWidth="1"/>
    <col min="11018" max="11018" width="15" style="28" customWidth="1"/>
    <col min="11019" max="11019" width="12.28515625" style="28" customWidth="1"/>
    <col min="11020" max="11020" width="6.140625" style="28" customWidth="1"/>
    <col min="11021" max="11253" width="9.140625" style="28"/>
    <col min="11254" max="11254" width="2.42578125" style="28" bestFit="1" customWidth="1"/>
    <col min="11255" max="11255" width="3.85546875" style="28" customWidth="1"/>
    <col min="11256" max="11256" width="45.140625" style="28" customWidth="1"/>
    <col min="11257" max="11259" width="11.140625" style="28" customWidth="1"/>
    <col min="11260" max="11260" width="6.7109375" style="28" customWidth="1"/>
    <col min="11261" max="11261" width="8.42578125" style="28" customWidth="1"/>
    <col min="11262" max="11262" width="11" style="28" customWidth="1"/>
    <col min="11263" max="11263" width="13.140625" style="28" customWidth="1"/>
    <col min="11264" max="11264" width="11.42578125" style="28" customWidth="1"/>
    <col min="11265" max="11265" width="10.7109375" style="28" customWidth="1"/>
    <col min="11266" max="11267" width="13.5703125" style="28" customWidth="1"/>
    <col min="11268" max="11268" width="10.7109375" style="28" customWidth="1"/>
    <col min="11269" max="11269" width="12.28515625" style="28" customWidth="1"/>
    <col min="11270" max="11271" width="14.28515625" style="28" customWidth="1"/>
    <col min="11272" max="11272" width="15.5703125" style="28" customWidth="1"/>
    <col min="11273" max="11273" width="14.5703125" style="28" customWidth="1"/>
    <col min="11274" max="11274" width="15" style="28" customWidth="1"/>
    <col min="11275" max="11275" width="12.28515625" style="28" customWidth="1"/>
    <col min="11276" max="11276" width="6.140625" style="28" customWidth="1"/>
    <col min="11277" max="11509" width="9.140625" style="28"/>
    <col min="11510" max="11510" width="2.42578125" style="28" bestFit="1" customWidth="1"/>
    <col min="11511" max="11511" width="3.85546875" style="28" customWidth="1"/>
    <col min="11512" max="11512" width="45.140625" style="28" customWidth="1"/>
    <col min="11513" max="11515" width="11.140625" style="28" customWidth="1"/>
    <col min="11516" max="11516" width="6.7109375" style="28" customWidth="1"/>
    <col min="11517" max="11517" width="8.42578125" style="28" customWidth="1"/>
    <col min="11518" max="11518" width="11" style="28" customWidth="1"/>
    <col min="11519" max="11519" width="13.140625" style="28" customWidth="1"/>
    <col min="11520" max="11520" width="11.42578125" style="28" customWidth="1"/>
    <col min="11521" max="11521" width="10.7109375" style="28" customWidth="1"/>
    <col min="11522" max="11523" width="13.5703125" style="28" customWidth="1"/>
    <col min="11524" max="11524" width="10.7109375" style="28" customWidth="1"/>
    <col min="11525" max="11525" width="12.28515625" style="28" customWidth="1"/>
    <col min="11526" max="11527" width="14.28515625" style="28" customWidth="1"/>
    <col min="11528" max="11528" width="15.5703125" style="28" customWidth="1"/>
    <col min="11529" max="11529" width="14.5703125" style="28" customWidth="1"/>
    <col min="11530" max="11530" width="15" style="28" customWidth="1"/>
    <col min="11531" max="11531" width="12.28515625" style="28" customWidth="1"/>
    <col min="11532" max="11532" width="6.140625" style="28" customWidth="1"/>
    <col min="11533" max="11765" width="9.140625" style="28"/>
    <col min="11766" max="11766" width="2.42578125" style="28" bestFit="1" customWidth="1"/>
    <col min="11767" max="11767" width="3.85546875" style="28" customWidth="1"/>
    <col min="11768" max="11768" width="45.140625" style="28" customWidth="1"/>
    <col min="11769" max="11771" width="11.140625" style="28" customWidth="1"/>
    <col min="11772" max="11772" width="6.7109375" style="28" customWidth="1"/>
    <col min="11773" max="11773" width="8.42578125" style="28" customWidth="1"/>
    <col min="11774" max="11774" width="11" style="28" customWidth="1"/>
    <col min="11775" max="11775" width="13.140625" style="28" customWidth="1"/>
    <col min="11776" max="11776" width="11.42578125" style="28" customWidth="1"/>
    <col min="11777" max="11777" width="10.7109375" style="28" customWidth="1"/>
    <col min="11778" max="11779" width="13.5703125" style="28" customWidth="1"/>
    <col min="11780" max="11780" width="10.7109375" style="28" customWidth="1"/>
    <col min="11781" max="11781" width="12.28515625" style="28" customWidth="1"/>
    <col min="11782" max="11783" width="14.28515625" style="28" customWidth="1"/>
    <col min="11784" max="11784" width="15.5703125" style="28" customWidth="1"/>
    <col min="11785" max="11785" width="14.5703125" style="28" customWidth="1"/>
    <col min="11786" max="11786" width="15" style="28" customWidth="1"/>
    <col min="11787" max="11787" width="12.28515625" style="28" customWidth="1"/>
    <col min="11788" max="11788" width="6.140625" style="28" customWidth="1"/>
    <col min="11789" max="12021" width="9.140625" style="28"/>
    <col min="12022" max="12022" width="2.42578125" style="28" bestFit="1" customWidth="1"/>
    <col min="12023" max="12023" width="3.85546875" style="28" customWidth="1"/>
    <col min="12024" max="12024" width="45.140625" style="28" customWidth="1"/>
    <col min="12025" max="12027" width="11.140625" style="28" customWidth="1"/>
    <col min="12028" max="12028" width="6.7109375" style="28" customWidth="1"/>
    <col min="12029" max="12029" width="8.42578125" style="28" customWidth="1"/>
    <col min="12030" max="12030" width="11" style="28" customWidth="1"/>
    <col min="12031" max="12031" width="13.140625" style="28" customWidth="1"/>
    <col min="12032" max="12032" width="11.42578125" style="28" customWidth="1"/>
    <col min="12033" max="12033" width="10.7109375" style="28" customWidth="1"/>
    <col min="12034" max="12035" width="13.5703125" style="28" customWidth="1"/>
    <col min="12036" max="12036" width="10.7109375" style="28" customWidth="1"/>
    <col min="12037" max="12037" width="12.28515625" style="28" customWidth="1"/>
    <col min="12038" max="12039" width="14.28515625" style="28" customWidth="1"/>
    <col min="12040" max="12040" width="15.5703125" style="28" customWidth="1"/>
    <col min="12041" max="12041" width="14.5703125" style="28" customWidth="1"/>
    <col min="12042" max="12042" width="15" style="28" customWidth="1"/>
    <col min="12043" max="12043" width="12.28515625" style="28" customWidth="1"/>
    <col min="12044" max="12044" width="6.140625" style="28" customWidth="1"/>
    <col min="12045" max="12277" width="9.140625" style="28"/>
    <col min="12278" max="12278" width="2.42578125" style="28" bestFit="1" customWidth="1"/>
    <col min="12279" max="12279" width="3.85546875" style="28" customWidth="1"/>
    <col min="12280" max="12280" width="45.140625" style="28" customWidth="1"/>
    <col min="12281" max="12283" width="11.140625" style="28" customWidth="1"/>
    <col min="12284" max="12284" width="6.7109375" style="28" customWidth="1"/>
    <col min="12285" max="12285" width="8.42578125" style="28" customWidth="1"/>
    <col min="12286" max="12286" width="11" style="28" customWidth="1"/>
    <col min="12287" max="12287" width="13.140625" style="28" customWidth="1"/>
    <col min="12288" max="12288" width="11.42578125" style="28" customWidth="1"/>
    <col min="12289" max="12289" width="10.7109375" style="28" customWidth="1"/>
    <col min="12290" max="12291" width="13.5703125" style="28" customWidth="1"/>
    <col min="12292" max="12292" width="10.7109375" style="28" customWidth="1"/>
    <col min="12293" max="12293" width="12.28515625" style="28" customWidth="1"/>
    <col min="12294" max="12295" width="14.28515625" style="28" customWidth="1"/>
    <col min="12296" max="12296" width="15.5703125" style="28" customWidth="1"/>
    <col min="12297" max="12297" width="14.5703125" style="28" customWidth="1"/>
    <col min="12298" max="12298" width="15" style="28" customWidth="1"/>
    <col min="12299" max="12299" width="12.28515625" style="28" customWidth="1"/>
    <col min="12300" max="12300" width="6.140625" style="28" customWidth="1"/>
    <col min="12301" max="12533" width="9.140625" style="28"/>
    <col min="12534" max="12534" width="2.42578125" style="28" bestFit="1" customWidth="1"/>
    <col min="12535" max="12535" width="3.85546875" style="28" customWidth="1"/>
    <col min="12536" max="12536" width="45.140625" style="28" customWidth="1"/>
    <col min="12537" max="12539" width="11.140625" style="28" customWidth="1"/>
    <col min="12540" max="12540" width="6.7109375" style="28" customWidth="1"/>
    <col min="12541" max="12541" width="8.42578125" style="28" customWidth="1"/>
    <col min="12542" max="12542" width="11" style="28" customWidth="1"/>
    <col min="12543" max="12543" width="13.140625" style="28" customWidth="1"/>
    <col min="12544" max="12544" width="11.42578125" style="28" customWidth="1"/>
    <col min="12545" max="12545" width="10.7109375" style="28" customWidth="1"/>
    <col min="12546" max="12547" width="13.5703125" style="28" customWidth="1"/>
    <col min="12548" max="12548" width="10.7109375" style="28" customWidth="1"/>
    <col min="12549" max="12549" width="12.28515625" style="28" customWidth="1"/>
    <col min="12550" max="12551" width="14.28515625" style="28" customWidth="1"/>
    <col min="12552" max="12552" width="15.5703125" style="28" customWidth="1"/>
    <col min="12553" max="12553" width="14.5703125" style="28" customWidth="1"/>
    <col min="12554" max="12554" width="15" style="28" customWidth="1"/>
    <col min="12555" max="12555" width="12.28515625" style="28" customWidth="1"/>
    <col min="12556" max="12556" width="6.140625" style="28" customWidth="1"/>
    <col min="12557" max="12789" width="9.140625" style="28"/>
    <col min="12790" max="12790" width="2.42578125" style="28" bestFit="1" customWidth="1"/>
    <col min="12791" max="12791" width="3.85546875" style="28" customWidth="1"/>
    <col min="12792" max="12792" width="45.140625" style="28" customWidth="1"/>
    <col min="12793" max="12795" width="11.140625" style="28" customWidth="1"/>
    <col min="12796" max="12796" width="6.7109375" style="28" customWidth="1"/>
    <col min="12797" max="12797" width="8.42578125" style="28" customWidth="1"/>
    <col min="12798" max="12798" width="11" style="28" customWidth="1"/>
    <col min="12799" max="12799" width="13.140625" style="28" customWidth="1"/>
    <col min="12800" max="12800" width="11.42578125" style="28" customWidth="1"/>
    <col min="12801" max="12801" width="10.7109375" style="28" customWidth="1"/>
    <col min="12802" max="12803" width="13.5703125" style="28" customWidth="1"/>
    <col min="12804" max="12804" width="10.7109375" style="28" customWidth="1"/>
    <col min="12805" max="12805" width="12.28515625" style="28" customWidth="1"/>
    <col min="12806" max="12807" width="14.28515625" style="28" customWidth="1"/>
    <col min="12808" max="12808" width="15.5703125" style="28" customWidth="1"/>
    <col min="12809" max="12809" width="14.5703125" style="28" customWidth="1"/>
    <col min="12810" max="12810" width="15" style="28" customWidth="1"/>
    <col min="12811" max="12811" width="12.28515625" style="28" customWidth="1"/>
    <col min="12812" max="12812" width="6.140625" style="28" customWidth="1"/>
    <col min="12813" max="13045" width="9.140625" style="28"/>
    <col min="13046" max="13046" width="2.42578125" style="28" bestFit="1" customWidth="1"/>
    <col min="13047" max="13047" width="3.85546875" style="28" customWidth="1"/>
    <col min="13048" max="13048" width="45.140625" style="28" customWidth="1"/>
    <col min="13049" max="13051" width="11.140625" style="28" customWidth="1"/>
    <col min="13052" max="13052" width="6.7109375" style="28" customWidth="1"/>
    <col min="13053" max="13053" width="8.42578125" style="28" customWidth="1"/>
    <col min="13054" max="13054" width="11" style="28" customWidth="1"/>
    <col min="13055" max="13055" width="13.140625" style="28" customWidth="1"/>
    <col min="13056" max="13056" width="11.42578125" style="28" customWidth="1"/>
    <col min="13057" max="13057" width="10.7109375" style="28" customWidth="1"/>
    <col min="13058" max="13059" width="13.5703125" style="28" customWidth="1"/>
    <col min="13060" max="13060" width="10.7109375" style="28" customWidth="1"/>
    <col min="13061" max="13061" width="12.28515625" style="28" customWidth="1"/>
    <col min="13062" max="13063" width="14.28515625" style="28" customWidth="1"/>
    <col min="13064" max="13064" width="15.5703125" style="28" customWidth="1"/>
    <col min="13065" max="13065" width="14.5703125" style="28" customWidth="1"/>
    <col min="13066" max="13066" width="15" style="28" customWidth="1"/>
    <col min="13067" max="13067" width="12.28515625" style="28" customWidth="1"/>
    <col min="13068" max="13068" width="6.140625" style="28" customWidth="1"/>
    <col min="13069" max="13301" width="9.140625" style="28"/>
    <col min="13302" max="13302" width="2.42578125" style="28" bestFit="1" customWidth="1"/>
    <col min="13303" max="13303" width="3.85546875" style="28" customWidth="1"/>
    <col min="13304" max="13304" width="45.140625" style="28" customWidth="1"/>
    <col min="13305" max="13307" width="11.140625" style="28" customWidth="1"/>
    <col min="13308" max="13308" width="6.7109375" style="28" customWidth="1"/>
    <col min="13309" max="13309" width="8.42578125" style="28" customWidth="1"/>
    <col min="13310" max="13310" width="11" style="28" customWidth="1"/>
    <col min="13311" max="13311" width="13.140625" style="28" customWidth="1"/>
    <col min="13312" max="13312" width="11.42578125" style="28" customWidth="1"/>
    <col min="13313" max="13313" width="10.7109375" style="28" customWidth="1"/>
    <col min="13314" max="13315" width="13.5703125" style="28" customWidth="1"/>
    <col min="13316" max="13316" width="10.7109375" style="28" customWidth="1"/>
    <col min="13317" max="13317" width="12.28515625" style="28" customWidth="1"/>
    <col min="13318" max="13319" width="14.28515625" style="28" customWidth="1"/>
    <col min="13320" max="13320" width="15.5703125" style="28" customWidth="1"/>
    <col min="13321" max="13321" width="14.5703125" style="28" customWidth="1"/>
    <col min="13322" max="13322" width="15" style="28" customWidth="1"/>
    <col min="13323" max="13323" width="12.28515625" style="28" customWidth="1"/>
    <col min="13324" max="13324" width="6.140625" style="28" customWidth="1"/>
    <col min="13325" max="13557" width="9.140625" style="28"/>
    <col min="13558" max="13558" width="2.42578125" style="28" bestFit="1" customWidth="1"/>
    <col min="13559" max="13559" width="3.85546875" style="28" customWidth="1"/>
    <col min="13560" max="13560" width="45.140625" style="28" customWidth="1"/>
    <col min="13561" max="13563" width="11.140625" style="28" customWidth="1"/>
    <col min="13564" max="13564" width="6.7109375" style="28" customWidth="1"/>
    <col min="13565" max="13565" width="8.42578125" style="28" customWidth="1"/>
    <col min="13566" max="13566" width="11" style="28" customWidth="1"/>
    <col min="13567" max="13567" width="13.140625" style="28" customWidth="1"/>
    <col min="13568" max="13568" width="11.42578125" style="28" customWidth="1"/>
    <col min="13569" max="13569" width="10.7109375" style="28" customWidth="1"/>
    <col min="13570" max="13571" width="13.5703125" style="28" customWidth="1"/>
    <col min="13572" max="13572" width="10.7109375" style="28" customWidth="1"/>
    <col min="13573" max="13573" width="12.28515625" style="28" customWidth="1"/>
    <col min="13574" max="13575" width="14.28515625" style="28" customWidth="1"/>
    <col min="13576" max="13576" width="15.5703125" style="28" customWidth="1"/>
    <col min="13577" max="13577" width="14.5703125" style="28" customWidth="1"/>
    <col min="13578" max="13578" width="15" style="28" customWidth="1"/>
    <col min="13579" max="13579" width="12.28515625" style="28" customWidth="1"/>
    <col min="13580" max="13580" width="6.140625" style="28" customWidth="1"/>
    <col min="13581" max="13813" width="9.140625" style="28"/>
    <col min="13814" max="13814" width="2.42578125" style="28" bestFit="1" customWidth="1"/>
    <col min="13815" max="13815" width="3.85546875" style="28" customWidth="1"/>
    <col min="13816" max="13816" width="45.140625" style="28" customWidth="1"/>
    <col min="13817" max="13819" width="11.140625" style="28" customWidth="1"/>
    <col min="13820" max="13820" width="6.7109375" style="28" customWidth="1"/>
    <col min="13821" max="13821" width="8.42578125" style="28" customWidth="1"/>
    <col min="13822" max="13822" width="11" style="28" customWidth="1"/>
    <col min="13823" max="13823" width="13.140625" style="28" customWidth="1"/>
    <col min="13824" max="13824" width="11.42578125" style="28" customWidth="1"/>
    <col min="13825" max="13825" width="10.7109375" style="28" customWidth="1"/>
    <col min="13826" max="13827" width="13.5703125" style="28" customWidth="1"/>
    <col min="13828" max="13828" width="10.7109375" style="28" customWidth="1"/>
    <col min="13829" max="13829" width="12.28515625" style="28" customWidth="1"/>
    <col min="13830" max="13831" width="14.28515625" style="28" customWidth="1"/>
    <col min="13832" max="13832" width="15.5703125" style="28" customWidth="1"/>
    <col min="13833" max="13833" width="14.5703125" style="28" customWidth="1"/>
    <col min="13834" max="13834" width="15" style="28" customWidth="1"/>
    <col min="13835" max="13835" width="12.28515625" style="28" customWidth="1"/>
    <col min="13836" max="13836" width="6.140625" style="28" customWidth="1"/>
    <col min="13837" max="14069" width="9.140625" style="28"/>
    <col min="14070" max="14070" width="2.42578125" style="28" bestFit="1" customWidth="1"/>
    <col min="14071" max="14071" width="3.85546875" style="28" customWidth="1"/>
    <col min="14072" max="14072" width="45.140625" style="28" customWidth="1"/>
    <col min="14073" max="14075" width="11.140625" style="28" customWidth="1"/>
    <col min="14076" max="14076" width="6.7109375" style="28" customWidth="1"/>
    <col min="14077" max="14077" width="8.42578125" style="28" customWidth="1"/>
    <col min="14078" max="14078" width="11" style="28" customWidth="1"/>
    <col min="14079" max="14079" width="13.140625" style="28" customWidth="1"/>
    <col min="14080" max="14080" width="11.42578125" style="28" customWidth="1"/>
    <col min="14081" max="14081" width="10.7109375" style="28" customWidth="1"/>
    <col min="14082" max="14083" width="13.5703125" style="28" customWidth="1"/>
    <col min="14084" max="14084" width="10.7109375" style="28" customWidth="1"/>
    <col min="14085" max="14085" width="12.28515625" style="28" customWidth="1"/>
    <col min="14086" max="14087" width="14.28515625" style="28" customWidth="1"/>
    <col min="14088" max="14088" width="15.5703125" style="28" customWidth="1"/>
    <col min="14089" max="14089" width="14.5703125" style="28" customWidth="1"/>
    <col min="14090" max="14090" width="15" style="28" customWidth="1"/>
    <col min="14091" max="14091" width="12.28515625" style="28" customWidth="1"/>
    <col min="14092" max="14092" width="6.140625" style="28" customWidth="1"/>
    <col min="14093" max="14325" width="9.140625" style="28"/>
    <col min="14326" max="14326" width="2.42578125" style="28" bestFit="1" customWidth="1"/>
    <col min="14327" max="14327" width="3.85546875" style="28" customWidth="1"/>
    <col min="14328" max="14328" width="45.140625" style="28" customWidth="1"/>
    <col min="14329" max="14331" width="11.140625" style="28" customWidth="1"/>
    <col min="14332" max="14332" width="6.7109375" style="28" customWidth="1"/>
    <col min="14333" max="14333" width="8.42578125" style="28" customWidth="1"/>
    <col min="14334" max="14334" width="11" style="28" customWidth="1"/>
    <col min="14335" max="14335" width="13.140625" style="28" customWidth="1"/>
    <col min="14336" max="14336" width="11.42578125" style="28" customWidth="1"/>
    <col min="14337" max="14337" width="10.7109375" style="28" customWidth="1"/>
    <col min="14338" max="14339" width="13.5703125" style="28" customWidth="1"/>
    <col min="14340" max="14340" width="10.7109375" style="28" customWidth="1"/>
    <col min="14341" max="14341" width="12.28515625" style="28" customWidth="1"/>
    <col min="14342" max="14343" width="14.28515625" style="28" customWidth="1"/>
    <col min="14344" max="14344" width="15.5703125" style="28" customWidth="1"/>
    <col min="14345" max="14345" width="14.5703125" style="28" customWidth="1"/>
    <col min="14346" max="14346" width="15" style="28" customWidth="1"/>
    <col min="14347" max="14347" width="12.28515625" style="28" customWidth="1"/>
    <col min="14348" max="14348" width="6.140625" style="28" customWidth="1"/>
    <col min="14349" max="14581" width="9.140625" style="28"/>
    <col min="14582" max="14582" width="2.42578125" style="28" bestFit="1" customWidth="1"/>
    <col min="14583" max="14583" width="3.85546875" style="28" customWidth="1"/>
    <col min="14584" max="14584" width="45.140625" style="28" customWidth="1"/>
    <col min="14585" max="14587" width="11.140625" style="28" customWidth="1"/>
    <col min="14588" max="14588" width="6.7109375" style="28" customWidth="1"/>
    <col min="14589" max="14589" width="8.42578125" style="28" customWidth="1"/>
    <col min="14590" max="14590" width="11" style="28" customWidth="1"/>
    <col min="14591" max="14591" width="13.140625" style="28" customWidth="1"/>
    <col min="14592" max="14592" width="11.42578125" style="28" customWidth="1"/>
    <col min="14593" max="14593" width="10.7109375" style="28" customWidth="1"/>
    <col min="14594" max="14595" width="13.5703125" style="28" customWidth="1"/>
    <col min="14596" max="14596" width="10.7109375" style="28" customWidth="1"/>
    <col min="14597" max="14597" width="12.28515625" style="28" customWidth="1"/>
    <col min="14598" max="14599" width="14.28515625" style="28" customWidth="1"/>
    <col min="14600" max="14600" width="15.5703125" style="28" customWidth="1"/>
    <col min="14601" max="14601" width="14.5703125" style="28" customWidth="1"/>
    <col min="14602" max="14602" width="15" style="28" customWidth="1"/>
    <col min="14603" max="14603" width="12.28515625" style="28" customWidth="1"/>
    <col min="14604" max="14604" width="6.140625" style="28" customWidth="1"/>
    <col min="14605" max="14837" width="9.140625" style="28"/>
    <col min="14838" max="14838" width="2.42578125" style="28" bestFit="1" customWidth="1"/>
    <col min="14839" max="14839" width="3.85546875" style="28" customWidth="1"/>
    <col min="14840" max="14840" width="45.140625" style="28" customWidth="1"/>
    <col min="14841" max="14843" width="11.140625" style="28" customWidth="1"/>
    <col min="14844" max="14844" width="6.7109375" style="28" customWidth="1"/>
    <col min="14845" max="14845" width="8.42578125" style="28" customWidth="1"/>
    <col min="14846" max="14846" width="11" style="28" customWidth="1"/>
    <col min="14847" max="14847" width="13.140625" style="28" customWidth="1"/>
    <col min="14848" max="14848" width="11.42578125" style="28" customWidth="1"/>
    <col min="14849" max="14849" width="10.7109375" style="28" customWidth="1"/>
    <col min="14850" max="14851" width="13.5703125" style="28" customWidth="1"/>
    <col min="14852" max="14852" width="10.7109375" style="28" customWidth="1"/>
    <col min="14853" max="14853" width="12.28515625" style="28" customWidth="1"/>
    <col min="14854" max="14855" width="14.28515625" style="28" customWidth="1"/>
    <col min="14856" max="14856" width="15.5703125" style="28" customWidth="1"/>
    <col min="14857" max="14857" width="14.5703125" style="28" customWidth="1"/>
    <col min="14858" max="14858" width="15" style="28" customWidth="1"/>
    <col min="14859" max="14859" width="12.28515625" style="28" customWidth="1"/>
    <col min="14860" max="14860" width="6.140625" style="28" customWidth="1"/>
    <col min="14861" max="15093" width="9.140625" style="28"/>
    <col min="15094" max="15094" width="2.42578125" style="28" bestFit="1" customWidth="1"/>
    <col min="15095" max="15095" width="3.85546875" style="28" customWidth="1"/>
    <col min="15096" max="15096" width="45.140625" style="28" customWidth="1"/>
    <col min="15097" max="15099" width="11.140625" style="28" customWidth="1"/>
    <col min="15100" max="15100" width="6.7109375" style="28" customWidth="1"/>
    <col min="15101" max="15101" width="8.42578125" style="28" customWidth="1"/>
    <col min="15102" max="15102" width="11" style="28" customWidth="1"/>
    <col min="15103" max="15103" width="13.140625" style="28" customWidth="1"/>
    <col min="15104" max="15104" width="11.42578125" style="28" customWidth="1"/>
    <col min="15105" max="15105" width="10.7109375" style="28" customWidth="1"/>
    <col min="15106" max="15107" width="13.5703125" style="28" customWidth="1"/>
    <col min="15108" max="15108" width="10.7109375" style="28" customWidth="1"/>
    <col min="15109" max="15109" width="12.28515625" style="28" customWidth="1"/>
    <col min="15110" max="15111" width="14.28515625" style="28" customWidth="1"/>
    <col min="15112" max="15112" width="15.5703125" style="28" customWidth="1"/>
    <col min="15113" max="15113" width="14.5703125" style="28" customWidth="1"/>
    <col min="15114" max="15114" width="15" style="28" customWidth="1"/>
    <col min="15115" max="15115" width="12.28515625" style="28" customWidth="1"/>
    <col min="15116" max="15116" width="6.140625" style="28" customWidth="1"/>
    <col min="15117" max="15349" width="9.140625" style="28"/>
    <col min="15350" max="15350" width="2.42578125" style="28" bestFit="1" customWidth="1"/>
    <col min="15351" max="15351" width="3.85546875" style="28" customWidth="1"/>
    <col min="15352" max="15352" width="45.140625" style="28" customWidth="1"/>
    <col min="15353" max="15355" width="11.140625" style="28" customWidth="1"/>
    <col min="15356" max="15356" width="6.7109375" style="28" customWidth="1"/>
    <col min="15357" max="15357" width="8.42578125" style="28" customWidth="1"/>
    <col min="15358" max="15358" width="11" style="28" customWidth="1"/>
    <col min="15359" max="15359" width="13.140625" style="28" customWidth="1"/>
    <col min="15360" max="15360" width="11.42578125" style="28" customWidth="1"/>
    <col min="15361" max="15361" width="10.7109375" style="28" customWidth="1"/>
    <col min="15362" max="15363" width="13.5703125" style="28" customWidth="1"/>
    <col min="15364" max="15364" width="10.7109375" style="28" customWidth="1"/>
    <col min="15365" max="15365" width="12.28515625" style="28" customWidth="1"/>
    <col min="15366" max="15367" width="14.28515625" style="28" customWidth="1"/>
    <col min="15368" max="15368" width="15.5703125" style="28" customWidth="1"/>
    <col min="15369" max="15369" width="14.5703125" style="28" customWidth="1"/>
    <col min="15370" max="15370" width="15" style="28" customWidth="1"/>
    <col min="15371" max="15371" width="12.28515625" style="28" customWidth="1"/>
    <col min="15372" max="15372" width="6.140625" style="28" customWidth="1"/>
    <col min="15373" max="15605" width="9.140625" style="28"/>
    <col min="15606" max="15606" width="2.42578125" style="28" bestFit="1" customWidth="1"/>
    <col min="15607" max="15607" width="3.85546875" style="28" customWidth="1"/>
    <col min="15608" max="15608" width="45.140625" style="28" customWidth="1"/>
    <col min="15609" max="15611" width="11.140625" style="28" customWidth="1"/>
    <col min="15612" max="15612" width="6.7109375" style="28" customWidth="1"/>
    <col min="15613" max="15613" width="8.42578125" style="28" customWidth="1"/>
    <col min="15614" max="15614" width="11" style="28" customWidth="1"/>
    <col min="15615" max="15615" width="13.140625" style="28" customWidth="1"/>
    <col min="15616" max="15616" width="11.42578125" style="28" customWidth="1"/>
    <col min="15617" max="15617" width="10.7109375" style="28" customWidth="1"/>
    <col min="15618" max="15619" width="13.5703125" style="28" customWidth="1"/>
    <col min="15620" max="15620" width="10.7109375" style="28" customWidth="1"/>
    <col min="15621" max="15621" width="12.28515625" style="28" customWidth="1"/>
    <col min="15622" max="15623" width="14.28515625" style="28" customWidth="1"/>
    <col min="15624" max="15624" width="15.5703125" style="28" customWidth="1"/>
    <col min="15625" max="15625" width="14.5703125" style="28" customWidth="1"/>
    <col min="15626" max="15626" width="15" style="28" customWidth="1"/>
    <col min="15627" max="15627" width="12.28515625" style="28" customWidth="1"/>
    <col min="15628" max="15628" width="6.140625" style="28" customWidth="1"/>
    <col min="15629" max="15861" width="9.140625" style="28"/>
    <col min="15862" max="15862" width="2.42578125" style="28" bestFit="1" customWidth="1"/>
    <col min="15863" max="15863" width="3.85546875" style="28" customWidth="1"/>
    <col min="15864" max="15864" width="45.140625" style="28" customWidth="1"/>
    <col min="15865" max="15867" width="11.140625" style="28" customWidth="1"/>
    <col min="15868" max="15868" width="6.7109375" style="28" customWidth="1"/>
    <col min="15869" max="15869" width="8.42578125" style="28" customWidth="1"/>
    <col min="15870" max="15870" width="11" style="28" customWidth="1"/>
    <col min="15871" max="15871" width="13.140625" style="28" customWidth="1"/>
    <col min="15872" max="15872" width="11.42578125" style="28" customWidth="1"/>
    <col min="15873" max="15873" width="10.7109375" style="28" customWidth="1"/>
    <col min="15874" max="15875" width="13.5703125" style="28" customWidth="1"/>
    <col min="15876" max="15876" width="10.7109375" style="28" customWidth="1"/>
    <col min="15877" max="15877" width="12.28515625" style="28" customWidth="1"/>
    <col min="15878" max="15879" width="14.28515625" style="28" customWidth="1"/>
    <col min="15880" max="15880" width="15.5703125" style="28" customWidth="1"/>
    <col min="15881" max="15881" width="14.5703125" style="28" customWidth="1"/>
    <col min="15882" max="15882" width="15" style="28" customWidth="1"/>
    <col min="15883" max="15883" width="12.28515625" style="28" customWidth="1"/>
    <col min="15884" max="15884" width="6.140625" style="28" customWidth="1"/>
    <col min="15885" max="16117" width="9.140625" style="28"/>
    <col min="16118" max="16118" width="2.42578125" style="28" bestFit="1" customWidth="1"/>
    <col min="16119" max="16119" width="3.85546875" style="28" customWidth="1"/>
    <col min="16120" max="16120" width="45.140625" style="28" customWidth="1"/>
    <col min="16121" max="16123" width="11.140625" style="28" customWidth="1"/>
    <col min="16124" max="16124" width="6.7109375" style="28" customWidth="1"/>
    <col min="16125" max="16125" width="8.42578125" style="28" customWidth="1"/>
    <col min="16126" max="16126" width="11" style="28" customWidth="1"/>
    <col min="16127" max="16127" width="13.140625" style="28" customWidth="1"/>
    <col min="16128" max="16128" width="11.42578125" style="28" customWidth="1"/>
    <col min="16129" max="16129" width="10.7109375" style="28" customWidth="1"/>
    <col min="16130" max="16131" width="13.5703125" style="28" customWidth="1"/>
    <col min="16132" max="16132" width="10.7109375" style="28" customWidth="1"/>
    <col min="16133" max="16133" width="12.28515625" style="28" customWidth="1"/>
    <col min="16134" max="16135" width="14.28515625" style="28" customWidth="1"/>
    <col min="16136" max="16136" width="15.5703125" style="28" customWidth="1"/>
    <col min="16137" max="16137" width="14.5703125" style="28" customWidth="1"/>
    <col min="16138" max="16138" width="15" style="28" customWidth="1"/>
    <col min="16139" max="16139" width="12.28515625" style="28" customWidth="1"/>
    <col min="16140" max="16140" width="6.140625" style="28" customWidth="1"/>
    <col min="16141" max="16384" width="9.140625" style="28"/>
  </cols>
  <sheetData>
    <row r="1" spans="1:11" ht="12.75" customHeight="1" x14ac:dyDescent="0.2">
      <c r="A1" s="958" t="str">
        <f>Cash!A1</f>
        <v>NAME OF INSURANCE COMPANY</v>
      </c>
      <c r="B1" s="958"/>
      <c r="C1" s="958"/>
      <c r="D1" s="958"/>
      <c r="E1" s="958"/>
      <c r="F1" s="958"/>
      <c r="G1" s="958"/>
      <c r="H1" s="958"/>
      <c r="I1" s="958"/>
      <c r="J1" s="958"/>
      <c r="K1" s="958"/>
    </row>
    <row r="2" spans="1:11" ht="12.75" customHeight="1" x14ac:dyDescent="0.2">
      <c r="A2" s="958" t="str">
        <f>Cash!A2</f>
        <v>STATEMENT OF CAPITAL, RESERVES AND SURPLUS INVESTMENTS</v>
      </c>
      <c r="B2" s="958"/>
      <c r="C2" s="958"/>
      <c r="D2" s="958"/>
      <c r="E2" s="958"/>
      <c r="F2" s="958"/>
      <c r="G2" s="958"/>
      <c r="H2" s="958"/>
      <c r="I2" s="958"/>
      <c r="J2" s="958"/>
      <c r="K2" s="958"/>
    </row>
    <row r="3" spans="1:11" ht="12.75" customHeight="1" x14ac:dyDescent="0.2">
      <c r="A3" s="958" t="str">
        <f>Cash!A3</f>
        <v>AS OF DATE</v>
      </c>
      <c r="B3" s="958"/>
      <c r="C3" s="958"/>
      <c r="D3" s="958"/>
      <c r="E3" s="958"/>
      <c r="F3" s="958"/>
      <c r="G3" s="958"/>
      <c r="H3" s="958"/>
      <c r="I3" s="958"/>
      <c r="J3" s="958"/>
      <c r="K3" s="958"/>
    </row>
    <row r="5" spans="1:11" s="91" customFormat="1" ht="14.1" customHeight="1" thickBot="1" x14ac:dyDescent="0.25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</row>
    <row r="6" spans="1:11" s="86" customFormat="1" ht="12.75" customHeight="1" x14ac:dyDescent="0.2">
      <c r="A6" s="1049" t="s">
        <v>99</v>
      </c>
      <c r="B6" s="1077"/>
      <c r="C6" s="1077"/>
      <c r="D6" s="1051" t="s">
        <v>144</v>
      </c>
      <c r="E6" s="1051"/>
      <c r="F6" s="1051"/>
      <c r="G6" s="975" t="s">
        <v>351</v>
      </c>
      <c r="H6" s="1050" t="s">
        <v>348</v>
      </c>
      <c r="I6" s="975" t="s">
        <v>349</v>
      </c>
      <c r="J6" s="975" t="s">
        <v>350</v>
      </c>
      <c r="K6" s="999" t="s">
        <v>63</v>
      </c>
    </row>
    <row r="7" spans="1:11" s="86" customFormat="1" ht="12.75" customHeight="1" x14ac:dyDescent="0.2">
      <c r="A7" s="1078"/>
      <c r="B7" s="1079"/>
      <c r="C7" s="1079"/>
      <c r="D7" s="1048"/>
      <c r="E7" s="1048"/>
      <c r="F7" s="1048"/>
      <c r="G7" s="976"/>
      <c r="H7" s="1005"/>
      <c r="I7" s="976"/>
      <c r="J7" s="976"/>
      <c r="K7" s="1000"/>
    </row>
    <row r="8" spans="1:11" s="86" customFormat="1" ht="12.75" customHeight="1" x14ac:dyDescent="0.2">
      <c r="A8" s="1078"/>
      <c r="B8" s="1079"/>
      <c r="C8" s="1079"/>
      <c r="D8" s="1048" t="s">
        <v>149</v>
      </c>
      <c r="E8" s="1048" t="s">
        <v>150</v>
      </c>
      <c r="F8" s="1048" t="s">
        <v>104</v>
      </c>
      <c r="G8" s="976"/>
      <c r="H8" s="1005"/>
      <c r="I8" s="976"/>
      <c r="J8" s="976"/>
      <c r="K8" s="1000"/>
    </row>
    <row r="9" spans="1:11" s="86" customFormat="1" ht="12.75" customHeight="1" x14ac:dyDescent="0.2">
      <c r="A9" s="1078"/>
      <c r="B9" s="1079"/>
      <c r="C9" s="1079"/>
      <c r="D9" s="1048"/>
      <c r="E9" s="1048"/>
      <c r="F9" s="1048"/>
      <c r="G9" s="977"/>
      <c r="H9" s="1005"/>
      <c r="I9" s="977"/>
      <c r="J9" s="977"/>
      <c r="K9" s="1001"/>
    </row>
    <row r="10" spans="1:11" s="189" customFormat="1" ht="12.75" customHeight="1" thickBot="1" x14ac:dyDescent="0.25">
      <c r="A10" s="1022"/>
      <c r="B10" s="1023"/>
      <c r="C10" s="1024"/>
      <c r="D10" s="187"/>
      <c r="E10" s="187"/>
      <c r="F10" s="187"/>
      <c r="G10" s="187"/>
      <c r="H10" s="187"/>
      <c r="I10" s="187"/>
      <c r="J10" s="187"/>
      <c r="K10" s="306"/>
    </row>
    <row r="11" spans="1:11" ht="12.75" customHeight="1" x14ac:dyDescent="0.2">
      <c r="A11" s="124"/>
      <c r="B11" s="31"/>
      <c r="C11" s="31"/>
      <c r="D11" s="31"/>
      <c r="E11" s="31"/>
      <c r="F11" s="31"/>
      <c r="G11" s="31"/>
      <c r="H11" s="31"/>
      <c r="I11" s="31"/>
      <c r="J11" s="31"/>
      <c r="K11" s="32"/>
    </row>
    <row r="12" spans="1:11" s="95" customFormat="1" ht="12.75" customHeight="1" x14ac:dyDescent="0.25">
      <c r="A12" s="146" t="s">
        <v>107</v>
      </c>
      <c r="B12" s="191" t="s">
        <v>195</v>
      </c>
      <c r="C12" s="147"/>
      <c r="D12" s="147"/>
      <c r="E12" s="307"/>
      <c r="F12" s="147"/>
      <c r="G12" s="147"/>
      <c r="H12" s="147"/>
      <c r="I12" s="147"/>
      <c r="J12" s="147"/>
      <c r="K12" s="149"/>
    </row>
    <row r="13" spans="1:11" ht="12.75" customHeight="1" x14ac:dyDescent="0.2">
      <c r="A13" s="150"/>
      <c r="B13" s="151">
        <v>1</v>
      </c>
      <c r="C13" s="104"/>
      <c r="D13" s="104"/>
      <c r="E13" s="104"/>
      <c r="F13" s="104"/>
      <c r="G13" s="104"/>
      <c r="H13" s="104"/>
      <c r="I13" s="104"/>
      <c r="J13" s="104"/>
      <c r="K13" s="42"/>
    </row>
    <row r="14" spans="1:11" ht="12.75" customHeight="1" x14ac:dyDescent="0.2">
      <c r="A14" s="150"/>
      <c r="B14" s="151">
        <v>2</v>
      </c>
      <c r="C14" s="105"/>
      <c r="D14" s="105"/>
      <c r="E14" s="105"/>
      <c r="F14" s="105"/>
      <c r="G14" s="105"/>
      <c r="H14" s="105"/>
      <c r="I14" s="105"/>
      <c r="J14" s="105"/>
      <c r="K14" s="47"/>
    </row>
    <row r="15" spans="1:11" ht="12.75" customHeight="1" thickBot="1" x14ac:dyDescent="0.25">
      <c r="A15" s="150"/>
      <c r="B15" s="151">
        <v>3</v>
      </c>
      <c r="C15" s="105"/>
      <c r="D15" s="197"/>
      <c r="E15" s="197"/>
      <c r="F15" s="197"/>
      <c r="G15" s="105"/>
      <c r="H15" s="163"/>
      <c r="I15" s="163"/>
      <c r="J15" s="163"/>
      <c r="K15" s="208"/>
    </row>
    <row r="16" spans="1:11" s="4" customFormat="1" ht="12.75" customHeight="1" thickBot="1" x14ac:dyDescent="0.25">
      <c r="A16" s="196"/>
      <c r="B16" s="61"/>
      <c r="C16" s="245" t="s">
        <v>93</v>
      </c>
      <c r="D16" s="200"/>
      <c r="E16" s="200"/>
      <c r="F16" s="200"/>
      <c r="G16" s="111"/>
      <c r="H16" s="201">
        <f>H13+H14+H15</f>
        <v>0</v>
      </c>
      <c r="I16" s="201">
        <f>I13+I14+I15</f>
        <v>0</v>
      </c>
      <c r="J16" s="58"/>
      <c r="K16" s="208"/>
    </row>
    <row r="17" spans="1:12" ht="12.75" customHeight="1" x14ac:dyDescent="0.2">
      <c r="A17" s="132"/>
      <c r="B17" s="36"/>
      <c r="C17" s="203"/>
      <c r="D17" s="204"/>
      <c r="E17" s="204"/>
      <c r="F17" s="204"/>
      <c r="G17" s="36"/>
      <c r="H17" s="56"/>
      <c r="I17" s="56"/>
      <c r="J17" s="58"/>
      <c r="K17" s="208"/>
    </row>
    <row r="18" spans="1:12" ht="12.75" customHeight="1" x14ac:dyDescent="0.2">
      <c r="A18" s="132"/>
      <c r="B18" s="36"/>
      <c r="C18" s="203"/>
      <c r="D18" s="204"/>
      <c r="E18" s="204"/>
      <c r="F18" s="204"/>
      <c r="G18" s="36"/>
      <c r="H18" s="58"/>
      <c r="I18" s="58"/>
      <c r="J18" s="58"/>
      <c r="K18" s="208"/>
    </row>
    <row r="19" spans="1:12" s="95" customFormat="1" ht="12.75" customHeight="1" x14ac:dyDescent="0.25">
      <c r="A19" s="146" t="s">
        <v>109</v>
      </c>
      <c r="B19" s="191" t="s">
        <v>196</v>
      </c>
      <c r="C19" s="147"/>
      <c r="D19" s="309"/>
      <c r="E19" s="309"/>
      <c r="F19" s="309"/>
      <c r="G19" s="147"/>
      <c r="H19" s="148"/>
      <c r="I19" s="148"/>
      <c r="J19" s="148"/>
      <c r="K19" s="310"/>
    </row>
    <row r="20" spans="1:12" ht="12.75" customHeight="1" x14ac:dyDescent="0.2">
      <c r="A20" s="150"/>
      <c r="B20" s="151">
        <v>1</v>
      </c>
      <c r="C20" s="104"/>
      <c r="D20" s="104"/>
      <c r="E20" s="104"/>
      <c r="F20" s="104"/>
      <c r="G20" s="104"/>
      <c r="H20" s="104"/>
      <c r="I20" s="104"/>
      <c r="J20" s="104"/>
      <c r="K20" s="311"/>
    </row>
    <row r="21" spans="1:12" ht="12.75" customHeight="1" x14ac:dyDescent="0.2">
      <c r="A21" s="150"/>
      <c r="B21" s="151">
        <v>2</v>
      </c>
      <c r="C21" s="105"/>
      <c r="D21" s="105"/>
      <c r="E21" s="105"/>
      <c r="F21" s="105"/>
      <c r="G21" s="105"/>
      <c r="H21" s="105"/>
      <c r="I21" s="105"/>
      <c r="J21" s="105"/>
      <c r="K21" s="308"/>
    </row>
    <row r="22" spans="1:12" ht="12.75" customHeight="1" thickBot="1" x14ac:dyDescent="0.25">
      <c r="A22" s="150"/>
      <c r="B22" s="151">
        <v>3</v>
      </c>
      <c r="C22" s="105"/>
      <c r="D22" s="197"/>
      <c r="E22" s="197"/>
      <c r="F22" s="197"/>
      <c r="G22" s="105"/>
      <c r="H22" s="163"/>
      <c r="I22" s="163"/>
      <c r="J22" s="163"/>
      <c r="K22" s="313"/>
    </row>
    <row r="23" spans="1:12" s="4" customFormat="1" ht="12.75" customHeight="1" thickBot="1" x14ac:dyDescent="0.25">
      <c r="A23" s="196"/>
      <c r="B23" s="61"/>
      <c r="C23" s="217" t="s">
        <v>93</v>
      </c>
      <c r="D23" s="213"/>
      <c r="E23" s="213"/>
      <c r="F23" s="213"/>
      <c r="G23" s="35"/>
      <c r="H23" s="201">
        <f>SUM(H20:H22)</f>
        <v>0</v>
      </c>
      <c r="I23" s="201">
        <f>SUM(I20:I22)</f>
        <v>0</v>
      </c>
      <c r="J23" s="58"/>
      <c r="K23" s="313"/>
    </row>
    <row r="24" spans="1:12" s="4" customFormat="1" ht="12.75" customHeight="1" x14ac:dyDescent="0.2">
      <c r="A24" s="196"/>
      <c r="B24" s="61"/>
      <c r="C24" s="217"/>
      <c r="D24" s="213"/>
      <c r="E24" s="213"/>
      <c r="F24" s="213"/>
      <c r="G24" s="35"/>
      <c r="H24" s="312"/>
      <c r="I24" s="312"/>
      <c r="J24" s="58"/>
      <c r="K24" s="313"/>
    </row>
    <row r="25" spans="1:12" s="4" customFormat="1" ht="12.75" customHeight="1" thickBot="1" x14ac:dyDescent="0.25">
      <c r="A25" s="196"/>
      <c r="B25" s="61"/>
      <c r="C25" s="61"/>
      <c r="D25" s="213"/>
      <c r="E25" s="213"/>
      <c r="F25" s="213"/>
      <c r="G25" s="35"/>
      <c r="H25" s="314"/>
      <c r="I25" s="314"/>
      <c r="J25" s="148"/>
      <c r="K25" s="313"/>
    </row>
    <row r="26" spans="1:12" s="20" customFormat="1" ht="12.75" customHeight="1" x14ac:dyDescent="0.2">
      <c r="A26" s="1071" t="s">
        <v>197</v>
      </c>
      <c r="B26" s="1072"/>
      <c r="C26" s="1072"/>
      <c r="D26" s="213"/>
      <c r="E26" s="213"/>
      <c r="F26" s="213"/>
      <c r="G26" s="35"/>
      <c r="H26" s="315">
        <f>H16-H23</f>
        <v>0</v>
      </c>
      <c r="I26" s="315">
        <f>I16-I23</f>
        <v>0</v>
      </c>
      <c r="J26" s="148"/>
      <c r="K26" s="313"/>
    </row>
    <row r="27" spans="1:12" s="20" customFormat="1" ht="12.75" customHeight="1" thickBot="1" x14ac:dyDescent="0.25">
      <c r="A27" s="1073" t="s">
        <v>123</v>
      </c>
      <c r="B27" s="1074"/>
      <c r="C27" s="1074"/>
      <c r="D27" s="316"/>
      <c r="E27" s="316"/>
      <c r="F27" s="316"/>
      <c r="G27" s="316"/>
      <c r="H27" s="317"/>
      <c r="I27" s="317"/>
      <c r="J27" s="317"/>
      <c r="K27" s="318"/>
    </row>
    <row r="28" spans="1:12" s="497" customFormat="1" ht="12.75" customHeight="1" thickBot="1" x14ac:dyDescent="0.25">
      <c r="A28" s="1075" t="s">
        <v>198</v>
      </c>
      <c r="B28" s="1076"/>
      <c r="C28" s="1076"/>
      <c r="D28" s="494"/>
      <c r="E28" s="494"/>
      <c r="F28" s="494"/>
      <c r="G28" s="476"/>
      <c r="H28" s="495">
        <f>H26-H27</f>
        <v>0</v>
      </c>
      <c r="I28" s="495">
        <f>I26-I27</f>
        <v>0</v>
      </c>
      <c r="J28" s="495"/>
      <c r="K28" s="496"/>
    </row>
    <row r="29" spans="1:12" ht="12.75" customHeight="1" x14ac:dyDescent="0.2">
      <c r="A29" s="77"/>
      <c r="B29" s="77"/>
      <c r="C29" s="77"/>
      <c r="D29" s="77"/>
      <c r="E29" s="77"/>
      <c r="F29" s="77"/>
      <c r="G29" s="77"/>
      <c r="H29" s="79"/>
      <c r="I29" s="79"/>
      <c r="J29" s="79"/>
      <c r="K29" s="77"/>
      <c r="L29" s="120"/>
    </row>
  </sheetData>
  <mergeCells count="17">
    <mergeCell ref="A27:C27"/>
    <mergeCell ref="A28:C28"/>
    <mergeCell ref="D8:D9"/>
    <mergeCell ref="J6:J9"/>
    <mergeCell ref="K6:K9"/>
    <mergeCell ref="E8:E9"/>
    <mergeCell ref="F8:F9"/>
    <mergeCell ref="A6:C9"/>
    <mergeCell ref="D6:F7"/>
    <mergeCell ref="H6:H9"/>
    <mergeCell ref="I6:I9"/>
    <mergeCell ref="G6:G9"/>
    <mergeCell ref="A1:K1"/>
    <mergeCell ref="A2:K2"/>
    <mergeCell ref="A3:K3"/>
    <mergeCell ref="A10:C10"/>
    <mergeCell ref="A26:C26"/>
  </mergeCells>
  <pageMargins left="0.5" right="0.5" top="1" bottom="0.5" header="0.2" footer="0.1"/>
  <pageSetup paperSize="5" scale="58" fitToHeight="0" orientation="landscape" r:id="rId1"/>
  <headerFooter>
    <oddFooter>&amp;R&amp;"Arial,Bold"&amp;10Page 31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9" tint="0.39997558519241921"/>
    <pageSetUpPr fitToPage="1"/>
  </sheetPr>
  <dimension ref="A1:N31"/>
  <sheetViews>
    <sheetView showGridLines="0" zoomScale="85" zoomScaleNormal="85" zoomScaleSheetLayoutView="80" zoomScalePageLayoutView="40" workbookViewId="0">
      <selection activeCell="H11" sqref="H11"/>
    </sheetView>
  </sheetViews>
  <sheetFormatPr defaultRowHeight="12.75" customHeight="1" x14ac:dyDescent="0.2"/>
  <cols>
    <col min="1" max="1" width="3.28515625" style="28" customWidth="1"/>
    <col min="2" max="2" width="3.85546875" style="28" customWidth="1"/>
    <col min="3" max="3" width="30.42578125" style="28" customWidth="1"/>
    <col min="4" max="6" width="11.42578125" style="28" customWidth="1"/>
    <col min="7" max="7" width="6.7109375" style="28" customWidth="1"/>
    <col min="8" max="8" width="8.42578125" style="28" customWidth="1"/>
    <col min="9" max="9" width="11" style="28" customWidth="1"/>
    <col min="10" max="10" width="12.7109375" style="28" customWidth="1"/>
    <col min="11" max="11" width="10.7109375" style="28" customWidth="1"/>
    <col min="12" max="12" width="12.7109375" style="28" customWidth="1"/>
    <col min="13" max="13" width="15.5703125" style="28" customWidth="1"/>
    <col min="14" max="14" width="12.28515625" style="28" customWidth="1"/>
    <col min="15" max="247" width="9.140625" style="28"/>
    <col min="248" max="248" width="3.28515625" style="28" customWidth="1"/>
    <col min="249" max="249" width="3.85546875" style="28" customWidth="1"/>
    <col min="250" max="250" width="30.42578125" style="28" customWidth="1"/>
    <col min="251" max="253" width="11.42578125" style="28" customWidth="1"/>
    <col min="254" max="254" width="6.7109375" style="28" customWidth="1"/>
    <col min="255" max="255" width="8.42578125" style="28" customWidth="1"/>
    <col min="256" max="256" width="11" style="28" customWidth="1"/>
    <col min="257" max="257" width="12.7109375" style="28" customWidth="1"/>
    <col min="258" max="258" width="10.7109375" style="28" customWidth="1"/>
    <col min="259" max="260" width="12.7109375" style="28" customWidth="1"/>
    <col min="261" max="261" width="14" style="28" customWidth="1"/>
    <col min="262" max="262" width="9.28515625" style="28" customWidth="1"/>
    <col min="263" max="263" width="12.28515625" style="28" customWidth="1"/>
    <col min="264" max="264" width="13.42578125" style="28" customWidth="1"/>
    <col min="265" max="265" width="13" style="28" customWidth="1"/>
    <col min="266" max="266" width="12" style="28" customWidth="1"/>
    <col min="267" max="267" width="12.7109375" style="28" customWidth="1"/>
    <col min="268" max="268" width="15.5703125" style="28" customWidth="1"/>
    <col min="269" max="269" width="12.28515625" style="28" customWidth="1"/>
    <col min="270" max="270" width="6.140625" style="28" customWidth="1"/>
    <col min="271" max="503" width="9.140625" style="28"/>
    <col min="504" max="504" width="3.28515625" style="28" customWidth="1"/>
    <col min="505" max="505" width="3.85546875" style="28" customWidth="1"/>
    <col min="506" max="506" width="30.42578125" style="28" customWidth="1"/>
    <col min="507" max="509" width="11.42578125" style="28" customWidth="1"/>
    <col min="510" max="510" width="6.7109375" style="28" customWidth="1"/>
    <col min="511" max="511" width="8.42578125" style="28" customWidth="1"/>
    <col min="512" max="512" width="11" style="28" customWidth="1"/>
    <col min="513" max="513" width="12.7109375" style="28" customWidth="1"/>
    <col min="514" max="514" width="10.7109375" style="28" customWidth="1"/>
    <col min="515" max="516" width="12.7109375" style="28" customWidth="1"/>
    <col min="517" max="517" width="14" style="28" customWidth="1"/>
    <col min="518" max="518" width="9.28515625" style="28" customWidth="1"/>
    <col min="519" max="519" width="12.28515625" style="28" customWidth="1"/>
    <col min="520" max="520" width="13.42578125" style="28" customWidth="1"/>
    <col min="521" max="521" width="13" style="28" customWidth="1"/>
    <col min="522" max="522" width="12" style="28" customWidth="1"/>
    <col min="523" max="523" width="12.7109375" style="28" customWidth="1"/>
    <col min="524" max="524" width="15.5703125" style="28" customWidth="1"/>
    <col min="525" max="525" width="12.28515625" style="28" customWidth="1"/>
    <col min="526" max="526" width="6.140625" style="28" customWidth="1"/>
    <col min="527" max="759" width="9.140625" style="28"/>
    <col min="760" max="760" width="3.28515625" style="28" customWidth="1"/>
    <col min="761" max="761" width="3.85546875" style="28" customWidth="1"/>
    <col min="762" max="762" width="30.42578125" style="28" customWidth="1"/>
    <col min="763" max="765" width="11.42578125" style="28" customWidth="1"/>
    <col min="766" max="766" width="6.7109375" style="28" customWidth="1"/>
    <col min="767" max="767" width="8.42578125" style="28" customWidth="1"/>
    <col min="768" max="768" width="11" style="28" customWidth="1"/>
    <col min="769" max="769" width="12.7109375" style="28" customWidth="1"/>
    <col min="770" max="770" width="10.7109375" style="28" customWidth="1"/>
    <col min="771" max="772" width="12.7109375" style="28" customWidth="1"/>
    <col min="773" max="773" width="14" style="28" customWidth="1"/>
    <col min="774" max="774" width="9.28515625" style="28" customWidth="1"/>
    <col min="775" max="775" width="12.28515625" style="28" customWidth="1"/>
    <col min="776" max="776" width="13.42578125" style="28" customWidth="1"/>
    <col min="777" max="777" width="13" style="28" customWidth="1"/>
    <col min="778" max="778" width="12" style="28" customWidth="1"/>
    <col min="779" max="779" width="12.7109375" style="28" customWidth="1"/>
    <col min="780" max="780" width="15.5703125" style="28" customWidth="1"/>
    <col min="781" max="781" width="12.28515625" style="28" customWidth="1"/>
    <col min="782" max="782" width="6.140625" style="28" customWidth="1"/>
    <col min="783" max="1015" width="9.140625" style="28"/>
    <col min="1016" max="1016" width="3.28515625" style="28" customWidth="1"/>
    <col min="1017" max="1017" width="3.85546875" style="28" customWidth="1"/>
    <col min="1018" max="1018" width="30.42578125" style="28" customWidth="1"/>
    <col min="1019" max="1021" width="11.42578125" style="28" customWidth="1"/>
    <col min="1022" max="1022" width="6.7109375" style="28" customWidth="1"/>
    <col min="1023" max="1023" width="8.42578125" style="28" customWidth="1"/>
    <col min="1024" max="1024" width="11" style="28" customWidth="1"/>
    <col min="1025" max="1025" width="12.7109375" style="28" customWidth="1"/>
    <col min="1026" max="1026" width="10.7109375" style="28" customWidth="1"/>
    <col min="1027" max="1028" width="12.7109375" style="28" customWidth="1"/>
    <col min="1029" max="1029" width="14" style="28" customWidth="1"/>
    <col min="1030" max="1030" width="9.28515625" style="28" customWidth="1"/>
    <col min="1031" max="1031" width="12.28515625" style="28" customWidth="1"/>
    <col min="1032" max="1032" width="13.42578125" style="28" customWidth="1"/>
    <col min="1033" max="1033" width="13" style="28" customWidth="1"/>
    <col min="1034" max="1034" width="12" style="28" customWidth="1"/>
    <col min="1035" max="1035" width="12.7109375" style="28" customWidth="1"/>
    <col min="1036" max="1036" width="15.5703125" style="28" customWidth="1"/>
    <col min="1037" max="1037" width="12.28515625" style="28" customWidth="1"/>
    <col min="1038" max="1038" width="6.140625" style="28" customWidth="1"/>
    <col min="1039" max="1271" width="9.140625" style="28"/>
    <col min="1272" max="1272" width="3.28515625" style="28" customWidth="1"/>
    <col min="1273" max="1273" width="3.85546875" style="28" customWidth="1"/>
    <col min="1274" max="1274" width="30.42578125" style="28" customWidth="1"/>
    <col min="1275" max="1277" width="11.42578125" style="28" customWidth="1"/>
    <col min="1278" max="1278" width="6.7109375" style="28" customWidth="1"/>
    <col min="1279" max="1279" width="8.42578125" style="28" customWidth="1"/>
    <col min="1280" max="1280" width="11" style="28" customWidth="1"/>
    <col min="1281" max="1281" width="12.7109375" style="28" customWidth="1"/>
    <col min="1282" max="1282" width="10.7109375" style="28" customWidth="1"/>
    <col min="1283" max="1284" width="12.7109375" style="28" customWidth="1"/>
    <col min="1285" max="1285" width="14" style="28" customWidth="1"/>
    <col min="1286" max="1286" width="9.28515625" style="28" customWidth="1"/>
    <col min="1287" max="1287" width="12.28515625" style="28" customWidth="1"/>
    <col min="1288" max="1288" width="13.42578125" style="28" customWidth="1"/>
    <col min="1289" max="1289" width="13" style="28" customWidth="1"/>
    <col min="1290" max="1290" width="12" style="28" customWidth="1"/>
    <col min="1291" max="1291" width="12.7109375" style="28" customWidth="1"/>
    <col min="1292" max="1292" width="15.5703125" style="28" customWidth="1"/>
    <col min="1293" max="1293" width="12.28515625" style="28" customWidth="1"/>
    <col min="1294" max="1294" width="6.140625" style="28" customWidth="1"/>
    <col min="1295" max="1527" width="9.140625" style="28"/>
    <col min="1528" max="1528" width="3.28515625" style="28" customWidth="1"/>
    <col min="1529" max="1529" width="3.85546875" style="28" customWidth="1"/>
    <col min="1530" max="1530" width="30.42578125" style="28" customWidth="1"/>
    <col min="1531" max="1533" width="11.42578125" style="28" customWidth="1"/>
    <col min="1534" max="1534" width="6.7109375" style="28" customWidth="1"/>
    <col min="1535" max="1535" width="8.42578125" style="28" customWidth="1"/>
    <col min="1536" max="1536" width="11" style="28" customWidth="1"/>
    <col min="1537" max="1537" width="12.7109375" style="28" customWidth="1"/>
    <col min="1538" max="1538" width="10.7109375" style="28" customWidth="1"/>
    <col min="1539" max="1540" width="12.7109375" style="28" customWidth="1"/>
    <col min="1541" max="1541" width="14" style="28" customWidth="1"/>
    <col min="1542" max="1542" width="9.28515625" style="28" customWidth="1"/>
    <col min="1543" max="1543" width="12.28515625" style="28" customWidth="1"/>
    <col min="1544" max="1544" width="13.42578125" style="28" customWidth="1"/>
    <col min="1545" max="1545" width="13" style="28" customWidth="1"/>
    <col min="1546" max="1546" width="12" style="28" customWidth="1"/>
    <col min="1547" max="1547" width="12.7109375" style="28" customWidth="1"/>
    <col min="1548" max="1548" width="15.5703125" style="28" customWidth="1"/>
    <col min="1549" max="1549" width="12.28515625" style="28" customWidth="1"/>
    <col min="1550" max="1550" width="6.140625" style="28" customWidth="1"/>
    <col min="1551" max="1783" width="9.140625" style="28"/>
    <col min="1784" max="1784" width="3.28515625" style="28" customWidth="1"/>
    <col min="1785" max="1785" width="3.85546875" style="28" customWidth="1"/>
    <col min="1786" max="1786" width="30.42578125" style="28" customWidth="1"/>
    <col min="1787" max="1789" width="11.42578125" style="28" customWidth="1"/>
    <col min="1790" max="1790" width="6.7109375" style="28" customWidth="1"/>
    <col min="1791" max="1791" width="8.42578125" style="28" customWidth="1"/>
    <col min="1792" max="1792" width="11" style="28" customWidth="1"/>
    <col min="1793" max="1793" width="12.7109375" style="28" customWidth="1"/>
    <col min="1794" max="1794" width="10.7109375" style="28" customWidth="1"/>
    <col min="1795" max="1796" width="12.7109375" style="28" customWidth="1"/>
    <col min="1797" max="1797" width="14" style="28" customWidth="1"/>
    <col min="1798" max="1798" width="9.28515625" style="28" customWidth="1"/>
    <col min="1799" max="1799" width="12.28515625" style="28" customWidth="1"/>
    <col min="1800" max="1800" width="13.42578125" style="28" customWidth="1"/>
    <col min="1801" max="1801" width="13" style="28" customWidth="1"/>
    <col min="1802" max="1802" width="12" style="28" customWidth="1"/>
    <col min="1803" max="1803" width="12.7109375" style="28" customWidth="1"/>
    <col min="1804" max="1804" width="15.5703125" style="28" customWidth="1"/>
    <col min="1805" max="1805" width="12.28515625" style="28" customWidth="1"/>
    <col min="1806" max="1806" width="6.140625" style="28" customWidth="1"/>
    <col min="1807" max="2039" width="9.140625" style="28"/>
    <col min="2040" max="2040" width="3.28515625" style="28" customWidth="1"/>
    <col min="2041" max="2041" width="3.85546875" style="28" customWidth="1"/>
    <col min="2042" max="2042" width="30.42578125" style="28" customWidth="1"/>
    <col min="2043" max="2045" width="11.42578125" style="28" customWidth="1"/>
    <col min="2046" max="2046" width="6.7109375" style="28" customWidth="1"/>
    <col min="2047" max="2047" width="8.42578125" style="28" customWidth="1"/>
    <col min="2048" max="2048" width="11" style="28" customWidth="1"/>
    <col min="2049" max="2049" width="12.7109375" style="28" customWidth="1"/>
    <col min="2050" max="2050" width="10.7109375" style="28" customWidth="1"/>
    <col min="2051" max="2052" width="12.7109375" style="28" customWidth="1"/>
    <col min="2053" max="2053" width="14" style="28" customWidth="1"/>
    <col min="2054" max="2054" width="9.28515625" style="28" customWidth="1"/>
    <col min="2055" max="2055" width="12.28515625" style="28" customWidth="1"/>
    <col min="2056" max="2056" width="13.42578125" style="28" customWidth="1"/>
    <col min="2057" max="2057" width="13" style="28" customWidth="1"/>
    <col min="2058" max="2058" width="12" style="28" customWidth="1"/>
    <col min="2059" max="2059" width="12.7109375" style="28" customWidth="1"/>
    <col min="2060" max="2060" width="15.5703125" style="28" customWidth="1"/>
    <col min="2061" max="2061" width="12.28515625" style="28" customWidth="1"/>
    <col min="2062" max="2062" width="6.140625" style="28" customWidth="1"/>
    <col min="2063" max="2295" width="9.140625" style="28"/>
    <col min="2296" max="2296" width="3.28515625" style="28" customWidth="1"/>
    <col min="2297" max="2297" width="3.85546875" style="28" customWidth="1"/>
    <col min="2298" max="2298" width="30.42578125" style="28" customWidth="1"/>
    <col min="2299" max="2301" width="11.42578125" style="28" customWidth="1"/>
    <col min="2302" max="2302" width="6.7109375" style="28" customWidth="1"/>
    <col min="2303" max="2303" width="8.42578125" style="28" customWidth="1"/>
    <col min="2304" max="2304" width="11" style="28" customWidth="1"/>
    <col min="2305" max="2305" width="12.7109375" style="28" customWidth="1"/>
    <col min="2306" max="2306" width="10.7109375" style="28" customWidth="1"/>
    <col min="2307" max="2308" width="12.7109375" style="28" customWidth="1"/>
    <col min="2309" max="2309" width="14" style="28" customWidth="1"/>
    <col min="2310" max="2310" width="9.28515625" style="28" customWidth="1"/>
    <col min="2311" max="2311" width="12.28515625" style="28" customWidth="1"/>
    <col min="2312" max="2312" width="13.42578125" style="28" customWidth="1"/>
    <col min="2313" max="2313" width="13" style="28" customWidth="1"/>
    <col min="2314" max="2314" width="12" style="28" customWidth="1"/>
    <col min="2315" max="2315" width="12.7109375" style="28" customWidth="1"/>
    <col min="2316" max="2316" width="15.5703125" style="28" customWidth="1"/>
    <col min="2317" max="2317" width="12.28515625" style="28" customWidth="1"/>
    <col min="2318" max="2318" width="6.140625" style="28" customWidth="1"/>
    <col min="2319" max="2551" width="9.140625" style="28"/>
    <col min="2552" max="2552" width="3.28515625" style="28" customWidth="1"/>
    <col min="2553" max="2553" width="3.85546875" style="28" customWidth="1"/>
    <col min="2554" max="2554" width="30.42578125" style="28" customWidth="1"/>
    <col min="2555" max="2557" width="11.42578125" style="28" customWidth="1"/>
    <col min="2558" max="2558" width="6.7109375" style="28" customWidth="1"/>
    <col min="2559" max="2559" width="8.42578125" style="28" customWidth="1"/>
    <col min="2560" max="2560" width="11" style="28" customWidth="1"/>
    <col min="2561" max="2561" width="12.7109375" style="28" customWidth="1"/>
    <col min="2562" max="2562" width="10.7109375" style="28" customWidth="1"/>
    <col min="2563" max="2564" width="12.7109375" style="28" customWidth="1"/>
    <col min="2565" max="2565" width="14" style="28" customWidth="1"/>
    <col min="2566" max="2566" width="9.28515625" style="28" customWidth="1"/>
    <col min="2567" max="2567" width="12.28515625" style="28" customWidth="1"/>
    <col min="2568" max="2568" width="13.42578125" style="28" customWidth="1"/>
    <col min="2569" max="2569" width="13" style="28" customWidth="1"/>
    <col min="2570" max="2570" width="12" style="28" customWidth="1"/>
    <col min="2571" max="2571" width="12.7109375" style="28" customWidth="1"/>
    <col min="2572" max="2572" width="15.5703125" style="28" customWidth="1"/>
    <col min="2573" max="2573" width="12.28515625" style="28" customWidth="1"/>
    <col min="2574" max="2574" width="6.140625" style="28" customWidth="1"/>
    <col min="2575" max="2807" width="9.140625" style="28"/>
    <col min="2808" max="2808" width="3.28515625" style="28" customWidth="1"/>
    <col min="2809" max="2809" width="3.85546875" style="28" customWidth="1"/>
    <col min="2810" max="2810" width="30.42578125" style="28" customWidth="1"/>
    <col min="2811" max="2813" width="11.42578125" style="28" customWidth="1"/>
    <col min="2814" max="2814" width="6.7109375" style="28" customWidth="1"/>
    <col min="2815" max="2815" width="8.42578125" style="28" customWidth="1"/>
    <col min="2816" max="2816" width="11" style="28" customWidth="1"/>
    <col min="2817" max="2817" width="12.7109375" style="28" customWidth="1"/>
    <col min="2818" max="2818" width="10.7109375" style="28" customWidth="1"/>
    <col min="2819" max="2820" width="12.7109375" style="28" customWidth="1"/>
    <col min="2821" max="2821" width="14" style="28" customWidth="1"/>
    <col min="2822" max="2822" width="9.28515625" style="28" customWidth="1"/>
    <col min="2823" max="2823" width="12.28515625" style="28" customWidth="1"/>
    <col min="2824" max="2824" width="13.42578125" style="28" customWidth="1"/>
    <col min="2825" max="2825" width="13" style="28" customWidth="1"/>
    <col min="2826" max="2826" width="12" style="28" customWidth="1"/>
    <col min="2827" max="2827" width="12.7109375" style="28" customWidth="1"/>
    <col min="2828" max="2828" width="15.5703125" style="28" customWidth="1"/>
    <col min="2829" max="2829" width="12.28515625" style="28" customWidth="1"/>
    <col min="2830" max="2830" width="6.140625" style="28" customWidth="1"/>
    <col min="2831" max="3063" width="9.140625" style="28"/>
    <col min="3064" max="3064" width="3.28515625" style="28" customWidth="1"/>
    <col min="3065" max="3065" width="3.85546875" style="28" customWidth="1"/>
    <col min="3066" max="3066" width="30.42578125" style="28" customWidth="1"/>
    <col min="3067" max="3069" width="11.42578125" style="28" customWidth="1"/>
    <col min="3070" max="3070" width="6.7109375" style="28" customWidth="1"/>
    <col min="3071" max="3071" width="8.42578125" style="28" customWidth="1"/>
    <col min="3072" max="3072" width="11" style="28" customWidth="1"/>
    <col min="3073" max="3073" width="12.7109375" style="28" customWidth="1"/>
    <col min="3074" max="3074" width="10.7109375" style="28" customWidth="1"/>
    <col min="3075" max="3076" width="12.7109375" style="28" customWidth="1"/>
    <col min="3077" max="3077" width="14" style="28" customWidth="1"/>
    <col min="3078" max="3078" width="9.28515625" style="28" customWidth="1"/>
    <col min="3079" max="3079" width="12.28515625" style="28" customWidth="1"/>
    <col min="3080" max="3080" width="13.42578125" style="28" customWidth="1"/>
    <col min="3081" max="3081" width="13" style="28" customWidth="1"/>
    <col min="3082" max="3082" width="12" style="28" customWidth="1"/>
    <col min="3083" max="3083" width="12.7109375" style="28" customWidth="1"/>
    <col min="3084" max="3084" width="15.5703125" style="28" customWidth="1"/>
    <col min="3085" max="3085" width="12.28515625" style="28" customWidth="1"/>
    <col min="3086" max="3086" width="6.140625" style="28" customWidth="1"/>
    <col min="3087" max="3319" width="9.140625" style="28"/>
    <col min="3320" max="3320" width="3.28515625" style="28" customWidth="1"/>
    <col min="3321" max="3321" width="3.85546875" style="28" customWidth="1"/>
    <col min="3322" max="3322" width="30.42578125" style="28" customWidth="1"/>
    <col min="3323" max="3325" width="11.42578125" style="28" customWidth="1"/>
    <col min="3326" max="3326" width="6.7109375" style="28" customWidth="1"/>
    <col min="3327" max="3327" width="8.42578125" style="28" customWidth="1"/>
    <col min="3328" max="3328" width="11" style="28" customWidth="1"/>
    <col min="3329" max="3329" width="12.7109375" style="28" customWidth="1"/>
    <col min="3330" max="3330" width="10.7109375" style="28" customWidth="1"/>
    <col min="3331" max="3332" width="12.7109375" style="28" customWidth="1"/>
    <col min="3333" max="3333" width="14" style="28" customWidth="1"/>
    <col min="3334" max="3334" width="9.28515625" style="28" customWidth="1"/>
    <col min="3335" max="3335" width="12.28515625" style="28" customWidth="1"/>
    <col min="3336" max="3336" width="13.42578125" style="28" customWidth="1"/>
    <col min="3337" max="3337" width="13" style="28" customWidth="1"/>
    <col min="3338" max="3338" width="12" style="28" customWidth="1"/>
    <col min="3339" max="3339" width="12.7109375" style="28" customWidth="1"/>
    <col min="3340" max="3340" width="15.5703125" style="28" customWidth="1"/>
    <col min="3341" max="3341" width="12.28515625" style="28" customWidth="1"/>
    <col min="3342" max="3342" width="6.140625" style="28" customWidth="1"/>
    <col min="3343" max="3575" width="9.140625" style="28"/>
    <col min="3576" max="3576" width="3.28515625" style="28" customWidth="1"/>
    <col min="3577" max="3577" width="3.85546875" style="28" customWidth="1"/>
    <col min="3578" max="3578" width="30.42578125" style="28" customWidth="1"/>
    <col min="3579" max="3581" width="11.42578125" style="28" customWidth="1"/>
    <col min="3582" max="3582" width="6.7109375" style="28" customWidth="1"/>
    <col min="3583" max="3583" width="8.42578125" style="28" customWidth="1"/>
    <col min="3584" max="3584" width="11" style="28" customWidth="1"/>
    <col min="3585" max="3585" width="12.7109375" style="28" customWidth="1"/>
    <col min="3586" max="3586" width="10.7109375" style="28" customWidth="1"/>
    <col min="3587" max="3588" width="12.7109375" style="28" customWidth="1"/>
    <col min="3589" max="3589" width="14" style="28" customWidth="1"/>
    <col min="3590" max="3590" width="9.28515625" style="28" customWidth="1"/>
    <col min="3591" max="3591" width="12.28515625" style="28" customWidth="1"/>
    <col min="3592" max="3592" width="13.42578125" style="28" customWidth="1"/>
    <col min="3593" max="3593" width="13" style="28" customWidth="1"/>
    <col min="3594" max="3594" width="12" style="28" customWidth="1"/>
    <col min="3595" max="3595" width="12.7109375" style="28" customWidth="1"/>
    <col min="3596" max="3596" width="15.5703125" style="28" customWidth="1"/>
    <col min="3597" max="3597" width="12.28515625" style="28" customWidth="1"/>
    <col min="3598" max="3598" width="6.140625" style="28" customWidth="1"/>
    <col min="3599" max="3831" width="9.140625" style="28"/>
    <col min="3832" max="3832" width="3.28515625" style="28" customWidth="1"/>
    <col min="3833" max="3833" width="3.85546875" style="28" customWidth="1"/>
    <col min="3834" max="3834" width="30.42578125" style="28" customWidth="1"/>
    <col min="3835" max="3837" width="11.42578125" style="28" customWidth="1"/>
    <col min="3838" max="3838" width="6.7109375" style="28" customWidth="1"/>
    <col min="3839" max="3839" width="8.42578125" style="28" customWidth="1"/>
    <col min="3840" max="3840" width="11" style="28" customWidth="1"/>
    <col min="3841" max="3841" width="12.7109375" style="28" customWidth="1"/>
    <col min="3842" max="3842" width="10.7109375" style="28" customWidth="1"/>
    <col min="3843" max="3844" width="12.7109375" style="28" customWidth="1"/>
    <col min="3845" max="3845" width="14" style="28" customWidth="1"/>
    <col min="3846" max="3846" width="9.28515625" style="28" customWidth="1"/>
    <col min="3847" max="3847" width="12.28515625" style="28" customWidth="1"/>
    <col min="3848" max="3848" width="13.42578125" style="28" customWidth="1"/>
    <col min="3849" max="3849" width="13" style="28" customWidth="1"/>
    <col min="3850" max="3850" width="12" style="28" customWidth="1"/>
    <col min="3851" max="3851" width="12.7109375" style="28" customWidth="1"/>
    <col min="3852" max="3852" width="15.5703125" style="28" customWidth="1"/>
    <col min="3853" max="3853" width="12.28515625" style="28" customWidth="1"/>
    <col min="3854" max="3854" width="6.140625" style="28" customWidth="1"/>
    <col min="3855" max="4087" width="9.140625" style="28"/>
    <col min="4088" max="4088" width="3.28515625" style="28" customWidth="1"/>
    <col min="4089" max="4089" width="3.85546875" style="28" customWidth="1"/>
    <col min="4090" max="4090" width="30.42578125" style="28" customWidth="1"/>
    <col min="4091" max="4093" width="11.42578125" style="28" customWidth="1"/>
    <col min="4094" max="4094" width="6.7109375" style="28" customWidth="1"/>
    <col min="4095" max="4095" width="8.42578125" style="28" customWidth="1"/>
    <col min="4096" max="4096" width="11" style="28" customWidth="1"/>
    <col min="4097" max="4097" width="12.7109375" style="28" customWidth="1"/>
    <col min="4098" max="4098" width="10.7109375" style="28" customWidth="1"/>
    <col min="4099" max="4100" width="12.7109375" style="28" customWidth="1"/>
    <col min="4101" max="4101" width="14" style="28" customWidth="1"/>
    <col min="4102" max="4102" width="9.28515625" style="28" customWidth="1"/>
    <col min="4103" max="4103" width="12.28515625" style="28" customWidth="1"/>
    <col min="4104" max="4104" width="13.42578125" style="28" customWidth="1"/>
    <col min="4105" max="4105" width="13" style="28" customWidth="1"/>
    <col min="4106" max="4106" width="12" style="28" customWidth="1"/>
    <col min="4107" max="4107" width="12.7109375" style="28" customWidth="1"/>
    <col min="4108" max="4108" width="15.5703125" style="28" customWidth="1"/>
    <col min="4109" max="4109" width="12.28515625" style="28" customWidth="1"/>
    <col min="4110" max="4110" width="6.140625" style="28" customWidth="1"/>
    <col min="4111" max="4343" width="9.140625" style="28"/>
    <col min="4344" max="4344" width="3.28515625" style="28" customWidth="1"/>
    <col min="4345" max="4345" width="3.85546875" style="28" customWidth="1"/>
    <col min="4346" max="4346" width="30.42578125" style="28" customWidth="1"/>
    <col min="4347" max="4349" width="11.42578125" style="28" customWidth="1"/>
    <col min="4350" max="4350" width="6.7109375" style="28" customWidth="1"/>
    <col min="4351" max="4351" width="8.42578125" style="28" customWidth="1"/>
    <col min="4352" max="4352" width="11" style="28" customWidth="1"/>
    <col min="4353" max="4353" width="12.7109375" style="28" customWidth="1"/>
    <col min="4354" max="4354" width="10.7109375" style="28" customWidth="1"/>
    <col min="4355" max="4356" width="12.7109375" style="28" customWidth="1"/>
    <col min="4357" max="4357" width="14" style="28" customWidth="1"/>
    <col min="4358" max="4358" width="9.28515625" style="28" customWidth="1"/>
    <col min="4359" max="4359" width="12.28515625" style="28" customWidth="1"/>
    <col min="4360" max="4360" width="13.42578125" style="28" customWidth="1"/>
    <col min="4361" max="4361" width="13" style="28" customWidth="1"/>
    <col min="4362" max="4362" width="12" style="28" customWidth="1"/>
    <col min="4363" max="4363" width="12.7109375" style="28" customWidth="1"/>
    <col min="4364" max="4364" width="15.5703125" style="28" customWidth="1"/>
    <col min="4365" max="4365" width="12.28515625" style="28" customWidth="1"/>
    <col min="4366" max="4366" width="6.140625" style="28" customWidth="1"/>
    <col min="4367" max="4599" width="9.140625" style="28"/>
    <col min="4600" max="4600" width="3.28515625" style="28" customWidth="1"/>
    <col min="4601" max="4601" width="3.85546875" style="28" customWidth="1"/>
    <col min="4602" max="4602" width="30.42578125" style="28" customWidth="1"/>
    <col min="4603" max="4605" width="11.42578125" style="28" customWidth="1"/>
    <col min="4606" max="4606" width="6.7109375" style="28" customWidth="1"/>
    <col min="4607" max="4607" width="8.42578125" style="28" customWidth="1"/>
    <col min="4608" max="4608" width="11" style="28" customWidth="1"/>
    <col min="4609" max="4609" width="12.7109375" style="28" customWidth="1"/>
    <col min="4610" max="4610" width="10.7109375" style="28" customWidth="1"/>
    <col min="4611" max="4612" width="12.7109375" style="28" customWidth="1"/>
    <col min="4613" max="4613" width="14" style="28" customWidth="1"/>
    <col min="4614" max="4614" width="9.28515625" style="28" customWidth="1"/>
    <col min="4615" max="4615" width="12.28515625" style="28" customWidth="1"/>
    <col min="4616" max="4616" width="13.42578125" style="28" customWidth="1"/>
    <col min="4617" max="4617" width="13" style="28" customWidth="1"/>
    <col min="4618" max="4618" width="12" style="28" customWidth="1"/>
    <col min="4619" max="4619" width="12.7109375" style="28" customWidth="1"/>
    <col min="4620" max="4620" width="15.5703125" style="28" customWidth="1"/>
    <col min="4621" max="4621" width="12.28515625" style="28" customWidth="1"/>
    <col min="4622" max="4622" width="6.140625" style="28" customWidth="1"/>
    <col min="4623" max="4855" width="9.140625" style="28"/>
    <col min="4856" max="4856" width="3.28515625" style="28" customWidth="1"/>
    <col min="4857" max="4857" width="3.85546875" style="28" customWidth="1"/>
    <col min="4858" max="4858" width="30.42578125" style="28" customWidth="1"/>
    <col min="4859" max="4861" width="11.42578125" style="28" customWidth="1"/>
    <col min="4862" max="4862" width="6.7109375" style="28" customWidth="1"/>
    <col min="4863" max="4863" width="8.42578125" style="28" customWidth="1"/>
    <col min="4864" max="4864" width="11" style="28" customWidth="1"/>
    <col min="4865" max="4865" width="12.7109375" style="28" customWidth="1"/>
    <col min="4866" max="4866" width="10.7109375" style="28" customWidth="1"/>
    <col min="4867" max="4868" width="12.7109375" style="28" customWidth="1"/>
    <col min="4869" max="4869" width="14" style="28" customWidth="1"/>
    <col min="4870" max="4870" width="9.28515625" style="28" customWidth="1"/>
    <col min="4871" max="4871" width="12.28515625" style="28" customWidth="1"/>
    <col min="4872" max="4872" width="13.42578125" style="28" customWidth="1"/>
    <col min="4873" max="4873" width="13" style="28" customWidth="1"/>
    <col min="4874" max="4874" width="12" style="28" customWidth="1"/>
    <col min="4875" max="4875" width="12.7109375" style="28" customWidth="1"/>
    <col min="4876" max="4876" width="15.5703125" style="28" customWidth="1"/>
    <col min="4877" max="4877" width="12.28515625" style="28" customWidth="1"/>
    <col min="4878" max="4878" width="6.140625" style="28" customWidth="1"/>
    <col min="4879" max="5111" width="9.140625" style="28"/>
    <col min="5112" max="5112" width="3.28515625" style="28" customWidth="1"/>
    <col min="5113" max="5113" width="3.85546875" style="28" customWidth="1"/>
    <col min="5114" max="5114" width="30.42578125" style="28" customWidth="1"/>
    <col min="5115" max="5117" width="11.42578125" style="28" customWidth="1"/>
    <col min="5118" max="5118" width="6.7109375" style="28" customWidth="1"/>
    <col min="5119" max="5119" width="8.42578125" style="28" customWidth="1"/>
    <col min="5120" max="5120" width="11" style="28" customWidth="1"/>
    <col min="5121" max="5121" width="12.7109375" style="28" customWidth="1"/>
    <col min="5122" max="5122" width="10.7109375" style="28" customWidth="1"/>
    <col min="5123" max="5124" width="12.7109375" style="28" customWidth="1"/>
    <col min="5125" max="5125" width="14" style="28" customWidth="1"/>
    <col min="5126" max="5126" width="9.28515625" style="28" customWidth="1"/>
    <col min="5127" max="5127" width="12.28515625" style="28" customWidth="1"/>
    <col min="5128" max="5128" width="13.42578125" style="28" customWidth="1"/>
    <col min="5129" max="5129" width="13" style="28" customWidth="1"/>
    <col min="5130" max="5130" width="12" style="28" customWidth="1"/>
    <col min="5131" max="5131" width="12.7109375" style="28" customWidth="1"/>
    <col min="5132" max="5132" width="15.5703125" style="28" customWidth="1"/>
    <col min="5133" max="5133" width="12.28515625" style="28" customWidth="1"/>
    <col min="5134" max="5134" width="6.140625" style="28" customWidth="1"/>
    <col min="5135" max="5367" width="9.140625" style="28"/>
    <col min="5368" max="5368" width="3.28515625" style="28" customWidth="1"/>
    <col min="5369" max="5369" width="3.85546875" style="28" customWidth="1"/>
    <col min="5370" max="5370" width="30.42578125" style="28" customWidth="1"/>
    <col min="5371" max="5373" width="11.42578125" style="28" customWidth="1"/>
    <col min="5374" max="5374" width="6.7109375" style="28" customWidth="1"/>
    <col min="5375" max="5375" width="8.42578125" style="28" customWidth="1"/>
    <col min="5376" max="5376" width="11" style="28" customWidth="1"/>
    <col min="5377" max="5377" width="12.7109375" style="28" customWidth="1"/>
    <col min="5378" max="5378" width="10.7109375" style="28" customWidth="1"/>
    <col min="5379" max="5380" width="12.7109375" style="28" customWidth="1"/>
    <col min="5381" max="5381" width="14" style="28" customWidth="1"/>
    <col min="5382" max="5382" width="9.28515625" style="28" customWidth="1"/>
    <col min="5383" max="5383" width="12.28515625" style="28" customWidth="1"/>
    <col min="5384" max="5384" width="13.42578125" style="28" customWidth="1"/>
    <col min="5385" max="5385" width="13" style="28" customWidth="1"/>
    <col min="5386" max="5386" width="12" style="28" customWidth="1"/>
    <col min="5387" max="5387" width="12.7109375" style="28" customWidth="1"/>
    <col min="5388" max="5388" width="15.5703125" style="28" customWidth="1"/>
    <col min="5389" max="5389" width="12.28515625" style="28" customWidth="1"/>
    <col min="5390" max="5390" width="6.140625" style="28" customWidth="1"/>
    <col min="5391" max="5623" width="9.140625" style="28"/>
    <col min="5624" max="5624" width="3.28515625" style="28" customWidth="1"/>
    <col min="5625" max="5625" width="3.85546875" style="28" customWidth="1"/>
    <col min="5626" max="5626" width="30.42578125" style="28" customWidth="1"/>
    <col min="5627" max="5629" width="11.42578125" style="28" customWidth="1"/>
    <col min="5630" max="5630" width="6.7109375" style="28" customWidth="1"/>
    <col min="5631" max="5631" width="8.42578125" style="28" customWidth="1"/>
    <col min="5632" max="5632" width="11" style="28" customWidth="1"/>
    <col min="5633" max="5633" width="12.7109375" style="28" customWidth="1"/>
    <col min="5634" max="5634" width="10.7109375" style="28" customWidth="1"/>
    <col min="5635" max="5636" width="12.7109375" style="28" customWidth="1"/>
    <col min="5637" max="5637" width="14" style="28" customWidth="1"/>
    <col min="5638" max="5638" width="9.28515625" style="28" customWidth="1"/>
    <col min="5639" max="5639" width="12.28515625" style="28" customWidth="1"/>
    <col min="5640" max="5640" width="13.42578125" style="28" customWidth="1"/>
    <col min="5641" max="5641" width="13" style="28" customWidth="1"/>
    <col min="5642" max="5642" width="12" style="28" customWidth="1"/>
    <col min="5643" max="5643" width="12.7109375" style="28" customWidth="1"/>
    <col min="5644" max="5644" width="15.5703125" style="28" customWidth="1"/>
    <col min="5645" max="5645" width="12.28515625" style="28" customWidth="1"/>
    <col min="5646" max="5646" width="6.140625" style="28" customWidth="1"/>
    <col min="5647" max="5879" width="9.140625" style="28"/>
    <col min="5880" max="5880" width="3.28515625" style="28" customWidth="1"/>
    <col min="5881" max="5881" width="3.85546875" style="28" customWidth="1"/>
    <col min="5882" max="5882" width="30.42578125" style="28" customWidth="1"/>
    <col min="5883" max="5885" width="11.42578125" style="28" customWidth="1"/>
    <col min="5886" max="5886" width="6.7109375" style="28" customWidth="1"/>
    <col min="5887" max="5887" width="8.42578125" style="28" customWidth="1"/>
    <col min="5888" max="5888" width="11" style="28" customWidth="1"/>
    <col min="5889" max="5889" width="12.7109375" style="28" customWidth="1"/>
    <col min="5890" max="5890" width="10.7109375" style="28" customWidth="1"/>
    <col min="5891" max="5892" width="12.7109375" style="28" customWidth="1"/>
    <col min="5893" max="5893" width="14" style="28" customWidth="1"/>
    <col min="5894" max="5894" width="9.28515625" style="28" customWidth="1"/>
    <col min="5895" max="5895" width="12.28515625" style="28" customWidth="1"/>
    <col min="5896" max="5896" width="13.42578125" style="28" customWidth="1"/>
    <col min="5897" max="5897" width="13" style="28" customWidth="1"/>
    <col min="5898" max="5898" width="12" style="28" customWidth="1"/>
    <col min="5899" max="5899" width="12.7109375" style="28" customWidth="1"/>
    <col min="5900" max="5900" width="15.5703125" style="28" customWidth="1"/>
    <col min="5901" max="5901" width="12.28515625" style="28" customWidth="1"/>
    <col min="5902" max="5902" width="6.140625" style="28" customWidth="1"/>
    <col min="5903" max="6135" width="9.140625" style="28"/>
    <col min="6136" max="6136" width="3.28515625" style="28" customWidth="1"/>
    <col min="6137" max="6137" width="3.85546875" style="28" customWidth="1"/>
    <col min="6138" max="6138" width="30.42578125" style="28" customWidth="1"/>
    <col min="6139" max="6141" width="11.42578125" style="28" customWidth="1"/>
    <col min="6142" max="6142" width="6.7109375" style="28" customWidth="1"/>
    <col min="6143" max="6143" width="8.42578125" style="28" customWidth="1"/>
    <col min="6144" max="6144" width="11" style="28" customWidth="1"/>
    <col min="6145" max="6145" width="12.7109375" style="28" customWidth="1"/>
    <col min="6146" max="6146" width="10.7109375" style="28" customWidth="1"/>
    <col min="6147" max="6148" width="12.7109375" style="28" customWidth="1"/>
    <col min="6149" max="6149" width="14" style="28" customWidth="1"/>
    <col min="6150" max="6150" width="9.28515625" style="28" customWidth="1"/>
    <col min="6151" max="6151" width="12.28515625" style="28" customWidth="1"/>
    <col min="6152" max="6152" width="13.42578125" style="28" customWidth="1"/>
    <col min="6153" max="6153" width="13" style="28" customWidth="1"/>
    <col min="6154" max="6154" width="12" style="28" customWidth="1"/>
    <col min="6155" max="6155" width="12.7109375" style="28" customWidth="1"/>
    <col min="6156" max="6156" width="15.5703125" style="28" customWidth="1"/>
    <col min="6157" max="6157" width="12.28515625" style="28" customWidth="1"/>
    <col min="6158" max="6158" width="6.140625" style="28" customWidth="1"/>
    <col min="6159" max="6391" width="9.140625" style="28"/>
    <col min="6392" max="6392" width="3.28515625" style="28" customWidth="1"/>
    <col min="6393" max="6393" width="3.85546875" style="28" customWidth="1"/>
    <col min="6394" max="6394" width="30.42578125" style="28" customWidth="1"/>
    <col min="6395" max="6397" width="11.42578125" style="28" customWidth="1"/>
    <col min="6398" max="6398" width="6.7109375" style="28" customWidth="1"/>
    <col min="6399" max="6399" width="8.42578125" style="28" customWidth="1"/>
    <col min="6400" max="6400" width="11" style="28" customWidth="1"/>
    <col min="6401" max="6401" width="12.7109375" style="28" customWidth="1"/>
    <col min="6402" max="6402" width="10.7109375" style="28" customWidth="1"/>
    <col min="6403" max="6404" width="12.7109375" style="28" customWidth="1"/>
    <col min="6405" max="6405" width="14" style="28" customWidth="1"/>
    <col min="6406" max="6406" width="9.28515625" style="28" customWidth="1"/>
    <col min="6407" max="6407" width="12.28515625" style="28" customWidth="1"/>
    <col min="6408" max="6408" width="13.42578125" style="28" customWidth="1"/>
    <col min="6409" max="6409" width="13" style="28" customWidth="1"/>
    <col min="6410" max="6410" width="12" style="28" customWidth="1"/>
    <col min="6411" max="6411" width="12.7109375" style="28" customWidth="1"/>
    <col min="6412" max="6412" width="15.5703125" style="28" customWidth="1"/>
    <col min="6413" max="6413" width="12.28515625" style="28" customWidth="1"/>
    <col min="6414" max="6414" width="6.140625" style="28" customWidth="1"/>
    <col min="6415" max="6647" width="9.140625" style="28"/>
    <col min="6648" max="6648" width="3.28515625" style="28" customWidth="1"/>
    <col min="6649" max="6649" width="3.85546875" style="28" customWidth="1"/>
    <col min="6650" max="6650" width="30.42578125" style="28" customWidth="1"/>
    <col min="6651" max="6653" width="11.42578125" style="28" customWidth="1"/>
    <col min="6654" max="6654" width="6.7109375" style="28" customWidth="1"/>
    <col min="6655" max="6655" width="8.42578125" style="28" customWidth="1"/>
    <col min="6656" max="6656" width="11" style="28" customWidth="1"/>
    <col min="6657" max="6657" width="12.7109375" style="28" customWidth="1"/>
    <col min="6658" max="6658" width="10.7109375" style="28" customWidth="1"/>
    <col min="6659" max="6660" width="12.7109375" style="28" customWidth="1"/>
    <col min="6661" max="6661" width="14" style="28" customWidth="1"/>
    <col min="6662" max="6662" width="9.28515625" style="28" customWidth="1"/>
    <col min="6663" max="6663" width="12.28515625" style="28" customWidth="1"/>
    <col min="6664" max="6664" width="13.42578125" style="28" customWidth="1"/>
    <col min="6665" max="6665" width="13" style="28" customWidth="1"/>
    <col min="6666" max="6666" width="12" style="28" customWidth="1"/>
    <col min="6667" max="6667" width="12.7109375" style="28" customWidth="1"/>
    <col min="6668" max="6668" width="15.5703125" style="28" customWidth="1"/>
    <col min="6669" max="6669" width="12.28515625" style="28" customWidth="1"/>
    <col min="6670" max="6670" width="6.140625" style="28" customWidth="1"/>
    <col min="6671" max="6903" width="9.140625" style="28"/>
    <col min="6904" max="6904" width="3.28515625" style="28" customWidth="1"/>
    <col min="6905" max="6905" width="3.85546875" style="28" customWidth="1"/>
    <col min="6906" max="6906" width="30.42578125" style="28" customWidth="1"/>
    <col min="6907" max="6909" width="11.42578125" style="28" customWidth="1"/>
    <col min="6910" max="6910" width="6.7109375" style="28" customWidth="1"/>
    <col min="6911" max="6911" width="8.42578125" style="28" customWidth="1"/>
    <col min="6912" max="6912" width="11" style="28" customWidth="1"/>
    <col min="6913" max="6913" width="12.7109375" style="28" customWidth="1"/>
    <col min="6914" max="6914" width="10.7109375" style="28" customWidth="1"/>
    <col min="6915" max="6916" width="12.7109375" style="28" customWidth="1"/>
    <col min="6917" max="6917" width="14" style="28" customWidth="1"/>
    <col min="6918" max="6918" width="9.28515625" style="28" customWidth="1"/>
    <col min="6919" max="6919" width="12.28515625" style="28" customWidth="1"/>
    <col min="6920" max="6920" width="13.42578125" style="28" customWidth="1"/>
    <col min="6921" max="6921" width="13" style="28" customWidth="1"/>
    <col min="6922" max="6922" width="12" style="28" customWidth="1"/>
    <col min="6923" max="6923" width="12.7109375" style="28" customWidth="1"/>
    <col min="6924" max="6924" width="15.5703125" style="28" customWidth="1"/>
    <col min="6925" max="6925" width="12.28515625" style="28" customWidth="1"/>
    <col min="6926" max="6926" width="6.140625" style="28" customWidth="1"/>
    <col min="6927" max="7159" width="9.140625" style="28"/>
    <col min="7160" max="7160" width="3.28515625" style="28" customWidth="1"/>
    <col min="7161" max="7161" width="3.85546875" style="28" customWidth="1"/>
    <col min="7162" max="7162" width="30.42578125" style="28" customWidth="1"/>
    <col min="7163" max="7165" width="11.42578125" style="28" customWidth="1"/>
    <col min="7166" max="7166" width="6.7109375" style="28" customWidth="1"/>
    <col min="7167" max="7167" width="8.42578125" style="28" customWidth="1"/>
    <col min="7168" max="7168" width="11" style="28" customWidth="1"/>
    <col min="7169" max="7169" width="12.7109375" style="28" customWidth="1"/>
    <col min="7170" max="7170" width="10.7109375" style="28" customWidth="1"/>
    <col min="7171" max="7172" width="12.7109375" style="28" customWidth="1"/>
    <col min="7173" max="7173" width="14" style="28" customWidth="1"/>
    <col min="7174" max="7174" width="9.28515625" style="28" customWidth="1"/>
    <col min="7175" max="7175" width="12.28515625" style="28" customWidth="1"/>
    <col min="7176" max="7176" width="13.42578125" style="28" customWidth="1"/>
    <col min="7177" max="7177" width="13" style="28" customWidth="1"/>
    <col min="7178" max="7178" width="12" style="28" customWidth="1"/>
    <col min="7179" max="7179" width="12.7109375" style="28" customWidth="1"/>
    <col min="7180" max="7180" width="15.5703125" style="28" customWidth="1"/>
    <col min="7181" max="7181" width="12.28515625" style="28" customWidth="1"/>
    <col min="7182" max="7182" width="6.140625" style="28" customWidth="1"/>
    <col min="7183" max="7415" width="9.140625" style="28"/>
    <col min="7416" max="7416" width="3.28515625" style="28" customWidth="1"/>
    <col min="7417" max="7417" width="3.85546875" style="28" customWidth="1"/>
    <col min="7418" max="7418" width="30.42578125" style="28" customWidth="1"/>
    <col min="7419" max="7421" width="11.42578125" style="28" customWidth="1"/>
    <col min="7422" max="7422" width="6.7109375" style="28" customWidth="1"/>
    <col min="7423" max="7423" width="8.42578125" style="28" customWidth="1"/>
    <col min="7424" max="7424" width="11" style="28" customWidth="1"/>
    <col min="7425" max="7425" width="12.7109375" style="28" customWidth="1"/>
    <col min="7426" max="7426" width="10.7109375" style="28" customWidth="1"/>
    <col min="7427" max="7428" width="12.7109375" style="28" customWidth="1"/>
    <col min="7429" max="7429" width="14" style="28" customWidth="1"/>
    <col min="7430" max="7430" width="9.28515625" style="28" customWidth="1"/>
    <col min="7431" max="7431" width="12.28515625" style="28" customWidth="1"/>
    <col min="7432" max="7432" width="13.42578125" style="28" customWidth="1"/>
    <col min="7433" max="7433" width="13" style="28" customWidth="1"/>
    <col min="7434" max="7434" width="12" style="28" customWidth="1"/>
    <col min="7435" max="7435" width="12.7109375" style="28" customWidth="1"/>
    <col min="7436" max="7436" width="15.5703125" style="28" customWidth="1"/>
    <col min="7437" max="7437" width="12.28515625" style="28" customWidth="1"/>
    <col min="7438" max="7438" width="6.140625" style="28" customWidth="1"/>
    <col min="7439" max="7671" width="9.140625" style="28"/>
    <col min="7672" max="7672" width="3.28515625" style="28" customWidth="1"/>
    <col min="7673" max="7673" width="3.85546875" style="28" customWidth="1"/>
    <col min="7674" max="7674" width="30.42578125" style="28" customWidth="1"/>
    <col min="7675" max="7677" width="11.42578125" style="28" customWidth="1"/>
    <col min="7678" max="7678" width="6.7109375" style="28" customWidth="1"/>
    <col min="7679" max="7679" width="8.42578125" style="28" customWidth="1"/>
    <col min="7680" max="7680" width="11" style="28" customWidth="1"/>
    <col min="7681" max="7681" width="12.7109375" style="28" customWidth="1"/>
    <col min="7682" max="7682" width="10.7109375" style="28" customWidth="1"/>
    <col min="7683" max="7684" width="12.7109375" style="28" customWidth="1"/>
    <col min="7685" max="7685" width="14" style="28" customWidth="1"/>
    <col min="7686" max="7686" width="9.28515625" style="28" customWidth="1"/>
    <col min="7687" max="7687" width="12.28515625" style="28" customWidth="1"/>
    <col min="7688" max="7688" width="13.42578125" style="28" customWidth="1"/>
    <col min="7689" max="7689" width="13" style="28" customWidth="1"/>
    <col min="7690" max="7690" width="12" style="28" customWidth="1"/>
    <col min="7691" max="7691" width="12.7109375" style="28" customWidth="1"/>
    <col min="7692" max="7692" width="15.5703125" style="28" customWidth="1"/>
    <col min="7693" max="7693" width="12.28515625" style="28" customWidth="1"/>
    <col min="7694" max="7694" width="6.140625" style="28" customWidth="1"/>
    <col min="7695" max="7927" width="9.140625" style="28"/>
    <col min="7928" max="7928" width="3.28515625" style="28" customWidth="1"/>
    <col min="7929" max="7929" width="3.85546875" style="28" customWidth="1"/>
    <col min="7930" max="7930" width="30.42578125" style="28" customWidth="1"/>
    <col min="7931" max="7933" width="11.42578125" style="28" customWidth="1"/>
    <col min="7934" max="7934" width="6.7109375" style="28" customWidth="1"/>
    <col min="7935" max="7935" width="8.42578125" style="28" customWidth="1"/>
    <col min="7936" max="7936" width="11" style="28" customWidth="1"/>
    <col min="7937" max="7937" width="12.7109375" style="28" customWidth="1"/>
    <col min="7938" max="7938" width="10.7109375" style="28" customWidth="1"/>
    <col min="7939" max="7940" width="12.7109375" style="28" customWidth="1"/>
    <col min="7941" max="7941" width="14" style="28" customWidth="1"/>
    <col min="7942" max="7942" width="9.28515625" style="28" customWidth="1"/>
    <col min="7943" max="7943" width="12.28515625" style="28" customWidth="1"/>
    <col min="7944" max="7944" width="13.42578125" style="28" customWidth="1"/>
    <col min="7945" max="7945" width="13" style="28" customWidth="1"/>
    <col min="7946" max="7946" width="12" style="28" customWidth="1"/>
    <col min="7947" max="7947" width="12.7109375" style="28" customWidth="1"/>
    <col min="7948" max="7948" width="15.5703125" style="28" customWidth="1"/>
    <col min="7949" max="7949" width="12.28515625" style="28" customWidth="1"/>
    <col min="7950" max="7950" width="6.140625" style="28" customWidth="1"/>
    <col min="7951" max="8183" width="9.140625" style="28"/>
    <col min="8184" max="8184" width="3.28515625" style="28" customWidth="1"/>
    <col min="8185" max="8185" width="3.85546875" style="28" customWidth="1"/>
    <col min="8186" max="8186" width="30.42578125" style="28" customWidth="1"/>
    <col min="8187" max="8189" width="11.42578125" style="28" customWidth="1"/>
    <col min="8190" max="8190" width="6.7109375" style="28" customWidth="1"/>
    <col min="8191" max="8191" width="8.42578125" style="28" customWidth="1"/>
    <col min="8192" max="8192" width="11" style="28" customWidth="1"/>
    <col min="8193" max="8193" width="12.7109375" style="28" customWidth="1"/>
    <col min="8194" max="8194" width="10.7109375" style="28" customWidth="1"/>
    <col min="8195" max="8196" width="12.7109375" style="28" customWidth="1"/>
    <col min="8197" max="8197" width="14" style="28" customWidth="1"/>
    <col min="8198" max="8198" width="9.28515625" style="28" customWidth="1"/>
    <col min="8199" max="8199" width="12.28515625" style="28" customWidth="1"/>
    <col min="8200" max="8200" width="13.42578125" style="28" customWidth="1"/>
    <col min="8201" max="8201" width="13" style="28" customWidth="1"/>
    <col min="8202" max="8202" width="12" style="28" customWidth="1"/>
    <col min="8203" max="8203" width="12.7109375" style="28" customWidth="1"/>
    <col min="8204" max="8204" width="15.5703125" style="28" customWidth="1"/>
    <col min="8205" max="8205" width="12.28515625" style="28" customWidth="1"/>
    <col min="8206" max="8206" width="6.140625" style="28" customWidth="1"/>
    <col min="8207" max="8439" width="9.140625" style="28"/>
    <col min="8440" max="8440" width="3.28515625" style="28" customWidth="1"/>
    <col min="8441" max="8441" width="3.85546875" style="28" customWidth="1"/>
    <col min="8442" max="8442" width="30.42578125" style="28" customWidth="1"/>
    <col min="8443" max="8445" width="11.42578125" style="28" customWidth="1"/>
    <col min="8446" max="8446" width="6.7109375" style="28" customWidth="1"/>
    <col min="8447" max="8447" width="8.42578125" style="28" customWidth="1"/>
    <col min="8448" max="8448" width="11" style="28" customWidth="1"/>
    <col min="8449" max="8449" width="12.7109375" style="28" customWidth="1"/>
    <col min="8450" max="8450" width="10.7109375" style="28" customWidth="1"/>
    <col min="8451" max="8452" width="12.7109375" style="28" customWidth="1"/>
    <col min="8453" max="8453" width="14" style="28" customWidth="1"/>
    <col min="8454" max="8454" width="9.28515625" style="28" customWidth="1"/>
    <col min="8455" max="8455" width="12.28515625" style="28" customWidth="1"/>
    <col min="8456" max="8456" width="13.42578125" style="28" customWidth="1"/>
    <col min="8457" max="8457" width="13" style="28" customWidth="1"/>
    <col min="8458" max="8458" width="12" style="28" customWidth="1"/>
    <col min="8459" max="8459" width="12.7109375" style="28" customWidth="1"/>
    <col min="8460" max="8460" width="15.5703125" style="28" customWidth="1"/>
    <col min="8461" max="8461" width="12.28515625" style="28" customWidth="1"/>
    <col min="8462" max="8462" width="6.140625" style="28" customWidth="1"/>
    <col min="8463" max="8695" width="9.140625" style="28"/>
    <col min="8696" max="8696" width="3.28515625" style="28" customWidth="1"/>
    <col min="8697" max="8697" width="3.85546875" style="28" customWidth="1"/>
    <col min="8698" max="8698" width="30.42578125" style="28" customWidth="1"/>
    <col min="8699" max="8701" width="11.42578125" style="28" customWidth="1"/>
    <col min="8702" max="8702" width="6.7109375" style="28" customWidth="1"/>
    <col min="8703" max="8703" width="8.42578125" style="28" customWidth="1"/>
    <col min="8704" max="8704" width="11" style="28" customWidth="1"/>
    <col min="8705" max="8705" width="12.7109375" style="28" customWidth="1"/>
    <col min="8706" max="8706" width="10.7109375" style="28" customWidth="1"/>
    <col min="8707" max="8708" width="12.7109375" style="28" customWidth="1"/>
    <col min="8709" max="8709" width="14" style="28" customWidth="1"/>
    <col min="8710" max="8710" width="9.28515625" style="28" customWidth="1"/>
    <col min="8711" max="8711" width="12.28515625" style="28" customWidth="1"/>
    <col min="8712" max="8712" width="13.42578125" style="28" customWidth="1"/>
    <col min="8713" max="8713" width="13" style="28" customWidth="1"/>
    <col min="8714" max="8714" width="12" style="28" customWidth="1"/>
    <col min="8715" max="8715" width="12.7109375" style="28" customWidth="1"/>
    <col min="8716" max="8716" width="15.5703125" style="28" customWidth="1"/>
    <col min="8717" max="8717" width="12.28515625" style="28" customWidth="1"/>
    <col min="8718" max="8718" width="6.140625" style="28" customWidth="1"/>
    <col min="8719" max="8951" width="9.140625" style="28"/>
    <col min="8952" max="8952" width="3.28515625" style="28" customWidth="1"/>
    <col min="8953" max="8953" width="3.85546875" style="28" customWidth="1"/>
    <col min="8954" max="8954" width="30.42578125" style="28" customWidth="1"/>
    <col min="8955" max="8957" width="11.42578125" style="28" customWidth="1"/>
    <col min="8958" max="8958" width="6.7109375" style="28" customWidth="1"/>
    <col min="8959" max="8959" width="8.42578125" style="28" customWidth="1"/>
    <col min="8960" max="8960" width="11" style="28" customWidth="1"/>
    <col min="8961" max="8961" width="12.7109375" style="28" customWidth="1"/>
    <col min="8962" max="8962" width="10.7109375" style="28" customWidth="1"/>
    <col min="8963" max="8964" width="12.7109375" style="28" customWidth="1"/>
    <col min="8965" max="8965" width="14" style="28" customWidth="1"/>
    <col min="8966" max="8966" width="9.28515625" style="28" customWidth="1"/>
    <col min="8967" max="8967" width="12.28515625" style="28" customWidth="1"/>
    <col min="8968" max="8968" width="13.42578125" style="28" customWidth="1"/>
    <col min="8969" max="8969" width="13" style="28" customWidth="1"/>
    <col min="8970" max="8970" width="12" style="28" customWidth="1"/>
    <col min="8971" max="8971" width="12.7109375" style="28" customWidth="1"/>
    <col min="8972" max="8972" width="15.5703125" style="28" customWidth="1"/>
    <col min="8973" max="8973" width="12.28515625" style="28" customWidth="1"/>
    <col min="8974" max="8974" width="6.140625" style="28" customWidth="1"/>
    <col min="8975" max="9207" width="9.140625" style="28"/>
    <col min="9208" max="9208" width="3.28515625" style="28" customWidth="1"/>
    <col min="9209" max="9209" width="3.85546875" style="28" customWidth="1"/>
    <col min="9210" max="9210" width="30.42578125" style="28" customWidth="1"/>
    <col min="9211" max="9213" width="11.42578125" style="28" customWidth="1"/>
    <col min="9214" max="9214" width="6.7109375" style="28" customWidth="1"/>
    <col min="9215" max="9215" width="8.42578125" style="28" customWidth="1"/>
    <col min="9216" max="9216" width="11" style="28" customWidth="1"/>
    <col min="9217" max="9217" width="12.7109375" style="28" customWidth="1"/>
    <col min="9218" max="9218" width="10.7109375" style="28" customWidth="1"/>
    <col min="9219" max="9220" width="12.7109375" style="28" customWidth="1"/>
    <col min="9221" max="9221" width="14" style="28" customWidth="1"/>
    <col min="9222" max="9222" width="9.28515625" style="28" customWidth="1"/>
    <col min="9223" max="9223" width="12.28515625" style="28" customWidth="1"/>
    <col min="9224" max="9224" width="13.42578125" style="28" customWidth="1"/>
    <col min="9225" max="9225" width="13" style="28" customWidth="1"/>
    <col min="9226" max="9226" width="12" style="28" customWidth="1"/>
    <col min="9227" max="9227" width="12.7109375" style="28" customWidth="1"/>
    <col min="9228" max="9228" width="15.5703125" style="28" customWidth="1"/>
    <col min="9229" max="9229" width="12.28515625" style="28" customWidth="1"/>
    <col min="9230" max="9230" width="6.140625" style="28" customWidth="1"/>
    <col min="9231" max="9463" width="9.140625" style="28"/>
    <col min="9464" max="9464" width="3.28515625" style="28" customWidth="1"/>
    <col min="9465" max="9465" width="3.85546875" style="28" customWidth="1"/>
    <col min="9466" max="9466" width="30.42578125" style="28" customWidth="1"/>
    <col min="9467" max="9469" width="11.42578125" style="28" customWidth="1"/>
    <col min="9470" max="9470" width="6.7109375" style="28" customWidth="1"/>
    <col min="9471" max="9471" width="8.42578125" style="28" customWidth="1"/>
    <col min="9472" max="9472" width="11" style="28" customWidth="1"/>
    <col min="9473" max="9473" width="12.7109375" style="28" customWidth="1"/>
    <col min="9474" max="9474" width="10.7109375" style="28" customWidth="1"/>
    <col min="9475" max="9476" width="12.7109375" style="28" customWidth="1"/>
    <col min="9477" max="9477" width="14" style="28" customWidth="1"/>
    <col min="9478" max="9478" width="9.28515625" style="28" customWidth="1"/>
    <col min="9479" max="9479" width="12.28515625" style="28" customWidth="1"/>
    <col min="9480" max="9480" width="13.42578125" style="28" customWidth="1"/>
    <col min="9481" max="9481" width="13" style="28" customWidth="1"/>
    <col min="9482" max="9482" width="12" style="28" customWidth="1"/>
    <col min="9483" max="9483" width="12.7109375" style="28" customWidth="1"/>
    <col min="9484" max="9484" width="15.5703125" style="28" customWidth="1"/>
    <col min="9485" max="9485" width="12.28515625" style="28" customWidth="1"/>
    <col min="9486" max="9486" width="6.140625" style="28" customWidth="1"/>
    <col min="9487" max="9719" width="9.140625" style="28"/>
    <col min="9720" max="9720" width="3.28515625" style="28" customWidth="1"/>
    <col min="9721" max="9721" width="3.85546875" style="28" customWidth="1"/>
    <col min="9722" max="9722" width="30.42578125" style="28" customWidth="1"/>
    <col min="9723" max="9725" width="11.42578125" style="28" customWidth="1"/>
    <col min="9726" max="9726" width="6.7109375" style="28" customWidth="1"/>
    <col min="9727" max="9727" width="8.42578125" style="28" customWidth="1"/>
    <col min="9728" max="9728" width="11" style="28" customWidth="1"/>
    <col min="9729" max="9729" width="12.7109375" style="28" customWidth="1"/>
    <col min="9730" max="9730" width="10.7109375" style="28" customWidth="1"/>
    <col min="9731" max="9732" width="12.7109375" style="28" customWidth="1"/>
    <col min="9733" max="9733" width="14" style="28" customWidth="1"/>
    <col min="9734" max="9734" width="9.28515625" style="28" customWidth="1"/>
    <col min="9735" max="9735" width="12.28515625" style="28" customWidth="1"/>
    <col min="9736" max="9736" width="13.42578125" style="28" customWidth="1"/>
    <col min="9737" max="9737" width="13" style="28" customWidth="1"/>
    <col min="9738" max="9738" width="12" style="28" customWidth="1"/>
    <col min="9739" max="9739" width="12.7109375" style="28" customWidth="1"/>
    <col min="9740" max="9740" width="15.5703125" style="28" customWidth="1"/>
    <col min="9741" max="9741" width="12.28515625" style="28" customWidth="1"/>
    <col min="9742" max="9742" width="6.140625" style="28" customWidth="1"/>
    <col min="9743" max="9975" width="9.140625" style="28"/>
    <col min="9976" max="9976" width="3.28515625" style="28" customWidth="1"/>
    <col min="9977" max="9977" width="3.85546875" style="28" customWidth="1"/>
    <col min="9978" max="9978" width="30.42578125" style="28" customWidth="1"/>
    <col min="9979" max="9981" width="11.42578125" style="28" customWidth="1"/>
    <col min="9982" max="9982" width="6.7109375" style="28" customWidth="1"/>
    <col min="9983" max="9983" width="8.42578125" style="28" customWidth="1"/>
    <col min="9984" max="9984" width="11" style="28" customWidth="1"/>
    <col min="9985" max="9985" width="12.7109375" style="28" customWidth="1"/>
    <col min="9986" max="9986" width="10.7109375" style="28" customWidth="1"/>
    <col min="9987" max="9988" width="12.7109375" style="28" customWidth="1"/>
    <col min="9989" max="9989" width="14" style="28" customWidth="1"/>
    <col min="9990" max="9990" width="9.28515625" style="28" customWidth="1"/>
    <col min="9991" max="9991" width="12.28515625" style="28" customWidth="1"/>
    <col min="9992" max="9992" width="13.42578125" style="28" customWidth="1"/>
    <col min="9993" max="9993" width="13" style="28" customWidth="1"/>
    <col min="9994" max="9994" width="12" style="28" customWidth="1"/>
    <col min="9995" max="9995" width="12.7109375" style="28" customWidth="1"/>
    <col min="9996" max="9996" width="15.5703125" style="28" customWidth="1"/>
    <col min="9997" max="9997" width="12.28515625" style="28" customWidth="1"/>
    <col min="9998" max="9998" width="6.140625" style="28" customWidth="1"/>
    <col min="9999" max="10231" width="9.140625" style="28"/>
    <col min="10232" max="10232" width="3.28515625" style="28" customWidth="1"/>
    <col min="10233" max="10233" width="3.85546875" style="28" customWidth="1"/>
    <col min="10234" max="10234" width="30.42578125" style="28" customWidth="1"/>
    <col min="10235" max="10237" width="11.42578125" style="28" customWidth="1"/>
    <col min="10238" max="10238" width="6.7109375" style="28" customWidth="1"/>
    <col min="10239" max="10239" width="8.42578125" style="28" customWidth="1"/>
    <col min="10240" max="10240" width="11" style="28" customWidth="1"/>
    <col min="10241" max="10241" width="12.7109375" style="28" customWidth="1"/>
    <col min="10242" max="10242" width="10.7109375" style="28" customWidth="1"/>
    <col min="10243" max="10244" width="12.7109375" style="28" customWidth="1"/>
    <col min="10245" max="10245" width="14" style="28" customWidth="1"/>
    <col min="10246" max="10246" width="9.28515625" style="28" customWidth="1"/>
    <col min="10247" max="10247" width="12.28515625" style="28" customWidth="1"/>
    <col min="10248" max="10248" width="13.42578125" style="28" customWidth="1"/>
    <col min="10249" max="10249" width="13" style="28" customWidth="1"/>
    <col min="10250" max="10250" width="12" style="28" customWidth="1"/>
    <col min="10251" max="10251" width="12.7109375" style="28" customWidth="1"/>
    <col min="10252" max="10252" width="15.5703125" style="28" customWidth="1"/>
    <col min="10253" max="10253" width="12.28515625" style="28" customWidth="1"/>
    <col min="10254" max="10254" width="6.140625" style="28" customWidth="1"/>
    <col min="10255" max="10487" width="9.140625" style="28"/>
    <col min="10488" max="10488" width="3.28515625" style="28" customWidth="1"/>
    <col min="10489" max="10489" width="3.85546875" style="28" customWidth="1"/>
    <col min="10490" max="10490" width="30.42578125" style="28" customWidth="1"/>
    <col min="10491" max="10493" width="11.42578125" style="28" customWidth="1"/>
    <col min="10494" max="10494" width="6.7109375" style="28" customWidth="1"/>
    <col min="10495" max="10495" width="8.42578125" style="28" customWidth="1"/>
    <col min="10496" max="10496" width="11" style="28" customWidth="1"/>
    <col min="10497" max="10497" width="12.7109375" style="28" customWidth="1"/>
    <col min="10498" max="10498" width="10.7109375" style="28" customWidth="1"/>
    <col min="10499" max="10500" width="12.7109375" style="28" customWidth="1"/>
    <col min="10501" max="10501" width="14" style="28" customWidth="1"/>
    <col min="10502" max="10502" width="9.28515625" style="28" customWidth="1"/>
    <col min="10503" max="10503" width="12.28515625" style="28" customWidth="1"/>
    <col min="10504" max="10504" width="13.42578125" style="28" customWidth="1"/>
    <col min="10505" max="10505" width="13" style="28" customWidth="1"/>
    <col min="10506" max="10506" width="12" style="28" customWidth="1"/>
    <col min="10507" max="10507" width="12.7109375" style="28" customWidth="1"/>
    <col min="10508" max="10508" width="15.5703125" style="28" customWidth="1"/>
    <col min="10509" max="10509" width="12.28515625" style="28" customWidth="1"/>
    <col min="10510" max="10510" width="6.140625" style="28" customWidth="1"/>
    <col min="10511" max="10743" width="9.140625" style="28"/>
    <col min="10744" max="10744" width="3.28515625" style="28" customWidth="1"/>
    <col min="10745" max="10745" width="3.85546875" style="28" customWidth="1"/>
    <col min="10746" max="10746" width="30.42578125" style="28" customWidth="1"/>
    <col min="10747" max="10749" width="11.42578125" style="28" customWidth="1"/>
    <col min="10750" max="10750" width="6.7109375" style="28" customWidth="1"/>
    <col min="10751" max="10751" width="8.42578125" style="28" customWidth="1"/>
    <col min="10752" max="10752" width="11" style="28" customWidth="1"/>
    <col min="10753" max="10753" width="12.7109375" style="28" customWidth="1"/>
    <col min="10754" max="10754" width="10.7109375" style="28" customWidth="1"/>
    <col min="10755" max="10756" width="12.7109375" style="28" customWidth="1"/>
    <col min="10757" max="10757" width="14" style="28" customWidth="1"/>
    <col min="10758" max="10758" width="9.28515625" style="28" customWidth="1"/>
    <col min="10759" max="10759" width="12.28515625" style="28" customWidth="1"/>
    <col min="10760" max="10760" width="13.42578125" style="28" customWidth="1"/>
    <col min="10761" max="10761" width="13" style="28" customWidth="1"/>
    <col min="10762" max="10762" width="12" style="28" customWidth="1"/>
    <col min="10763" max="10763" width="12.7109375" style="28" customWidth="1"/>
    <col min="10764" max="10764" width="15.5703125" style="28" customWidth="1"/>
    <col min="10765" max="10765" width="12.28515625" style="28" customWidth="1"/>
    <col min="10766" max="10766" width="6.140625" style="28" customWidth="1"/>
    <col min="10767" max="10999" width="9.140625" style="28"/>
    <col min="11000" max="11000" width="3.28515625" style="28" customWidth="1"/>
    <col min="11001" max="11001" width="3.85546875" style="28" customWidth="1"/>
    <col min="11002" max="11002" width="30.42578125" style="28" customWidth="1"/>
    <col min="11003" max="11005" width="11.42578125" style="28" customWidth="1"/>
    <col min="11006" max="11006" width="6.7109375" style="28" customWidth="1"/>
    <col min="11007" max="11007" width="8.42578125" style="28" customWidth="1"/>
    <col min="11008" max="11008" width="11" style="28" customWidth="1"/>
    <col min="11009" max="11009" width="12.7109375" style="28" customWidth="1"/>
    <col min="11010" max="11010" width="10.7109375" style="28" customWidth="1"/>
    <col min="11011" max="11012" width="12.7109375" style="28" customWidth="1"/>
    <col min="11013" max="11013" width="14" style="28" customWidth="1"/>
    <col min="11014" max="11014" width="9.28515625" style="28" customWidth="1"/>
    <col min="11015" max="11015" width="12.28515625" style="28" customWidth="1"/>
    <col min="11016" max="11016" width="13.42578125" style="28" customWidth="1"/>
    <col min="11017" max="11017" width="13" style="28" customWidth="1"/>
    <col min="11018" max="11018" width="12" style="28" customWidth="1"/>
    <col min="11019" max="11019" width="12.7109375" style="28" customWidth="1"/>
    <col min="11020" max="11020" width="15.5703125" style="28" customWidth="1"/>
    <col min="11021" max="11021" width="12.28515625" style="28" customWidth="1"/>
    <col min="11022" max="11022" width="6.140625" style="28" customWidth="1"/>
    <col min="11023" max="11255" width="9.140625" style="28"/>
    <col min="11256" max="11256" width="3.28515625" style="28" customWidth="1"/>
    <col min="11257" max="11257" width="3.85546875" style="28" customWidth="1"/>
    <col min="11258" max="11258" width="30.42578125" style="28" customWidth="1"/>
    <col min="11259" max="11261" width="11.42578125" style="28" customWidth="1"/>
    <col min="11262" max="11262" width="6.7109375" style="28" customWidth="1"/>
    <col min="11263" max="11263" width="8.42578125" style="28" customWidth="1"/>
    <col min="11264" max="11264" width="11" style="28" customWidth="1"/>
    <col min="11265" max="11265" width="12.7109375" style="28" customWidth="1"/>
    <col min="11266" max="11266" width="10.7109375" style="28" customWidth="1"/>
    <col min="11267" max="11268" width="12.7109375" style="28" customWidth="1"/>
    <col min="11269" max="11269" width="14" style="28" customWidth="1"/>
    <col min="11270" max="11270" width="9.28515625" style="28" customWidth="1"/>
    <col min="11271" max="11271" width="12.28515625" style="28" customWidth="1"/>
    <col min="11272" max="11272" width="13.42578125" style="28" customWidth="1"/>
    <col min="11273" max="11273" width="13" style="28" customWidth="1"/>
    <col min="11274" max="11274" width="12" style="28" customWidth="1"/>
    <col min="11275" max="11275" width="12.7109375" style="28" customWidth="1"/>
    <col min="11276" max="11276" width="15.5703125" style="28" customWidth="1"/>
    <col min="11277" max="11277" width="12.28515625" style="28" customWidth="1"/>
    <col min="11278" max="11278" width="6.140625" style="28" customWidth="1"/>
    <col min="11279" max="11511" width="9.140625" style="28"/>
    <col min="11512" max="11512" width="3.28515625" style="28" customWidth="1"/>
    <col min="11513" max="11513" width="3.85546875" style="28" customWidth="1"/>
    <col min="11514" max="11514" width="30.42578125" style="28" customWidth="1"/>
    <col min="11515" max="11517" width="11.42578125" style="28" customWidth="1"/>
    <col min="11518" max="11518" width="6.7109375" style="28" customWidth="1"/>
    <col min="11519" max="11519" width="8.42578125" style="28" customWidth="1"/>
    <col min="11520" max="11520" width="11" style="28" customWidth="1"/>
    <col min="11521" max="11521" width="12.7109375" style="28" customWidth="1"/>
    <col min="11522" max="11522" width="10.7109375" style="28" customWidth="1"/>
    <col min="11523" max="11524" width="12.7109375" style="28" customWidth="1"/>
    <col min="11525" max="11525" width="14" style="28" customWidth="1"/>
    <col min="11526" max="11526" width="9.28515625" style="28" customWidth="1"/>
    <col min="11527" max="11527" width="12.28515625" style="28" customWidth="1"/>
    <col min="11528" max="11528" width="13.42578125" style="28" customWidth="1"/>
    <col min="11529" max="11529" width="13" style="28" customWidth="1"/>
    <col min="11530" max="11530" width="12" style="28" customWidth="1"/>
    <col min="11531" max="11531" width="12.7109375" style="28" customWidth="1"/>
    <col min="11532" max="11532" width="15.5703125" style="28" customWidth="1"/>
    <col min="11533" max="11533" width="12.28515625" style="28" customWidth="1"/>
    <col min="11534" max="11534" width="6.140625" style="28" customWidth="1"/>
    <col min="11535" max="11767" width="9.140625" style="28"/>
    <col min="11768" max="11768" width="3.28515625" style="28" customWidth="1"/>
    <col min="11769" max="11769" width="3.85546875" style="28" customWidth="1"/>
    <col min="11770" max="11770" width="30.42578125" style="28" customWidth="1"/>
    <col min="11771" max="11773" width="11.42578125" style="28" customWidth="1"/>
    <col min="11774" max="11774" width="6.7109375" style="28" customWidth="1"/>
    <col min="11775" max="11775" width="8.42578125" style="28" customWidth="1"/>
    <col min="11776" max="11776" width="11" style="28" customWidth="1"/>
    <col min="11777" max="11777" width="12.7109375" style="28" customWidth="1"/>
    <col min="11778" max="11778" width="10.7109375" style="28" customWidth="1"/>
    <col min="11779" max="11780" width="12.7109375" style="28" customWidth="1"/>
    <col min="11781" max="11781" width="14" style="28" customWidth="1"/>
    <col min="11782" max="11782" width="9.28515625" style="28" customWidth="1"/>
    <col min="11783" max="11783" width="12.28515625" style="28" customWidth="1"/>
    <col min="11784" max="11784" width="13.42578125" style="28" customWidth="1"/>
    <col min="11785" max="11785" width="13" style="28" customWidth="1"/>
    <col min="11786" max="11786" width="12" style="28" customWidth="1"/>
    <col min="11787" max="11787" width="12.7109375" style="28" customWidth="1"/>
    <col min="11788" max="11788" width="15.5703125" style="28" customWidth="1"/>
    <col min="11789" max="11789" width="12.28515625" style="28" customWidth="1"/>
    <col min="11790" max="11790" width="6.140625" style="28" customWidth="1"/>
    <col min="11791" max="12023" width="9.140625" style="28"/>
    <col min="12024" max="12024" width="3.28515625" style="28" customWidth="1"/>
    <col min="12025" max="12025" width="3.85546875" style="28" customWidth="1"/>
    <col min="12026" max="12026" width="30.42578125" style="28" customWidth="1"/>
    <col min="12027" max="12029" width="11.42578125" style="28" customWidth="1"/>
    <col min="12030" max="12030" width="6.7109375" style="28" customWidth="1"/>
    <col min="12031" max="12031" width="8.42578125" style="28" customWidth="1"/>
    <col min="12032" max="12032" width="11" style="28" customWidth="1"/>
    <col min="12033" max="12033" width="12.7109375" style="28" customWidth="1"/>
    <col min="12034" max="12034" width="10.7109375" style="28" customWidth="1"/>
    <col min="12035" max="12036" width="12.7109375" style="28" customWidth="1"/>
    <col min="12037" max="12037" width="14" style="28" customWidth="1"/>
    <col min="12038" max="12038" width="9.28515625" style="28" customWidth="1"/>
    <col min="12039" max="12039" width="12.28515625" style="28" customWidth="1"/>
    <col min="12040" max="12040" width="13.42578125" style="28" customWidth="1"/>
    <col min="12041" max="12041" width="13" style="28" customWidth="1"/>
    <col min="12042" max="12042" width="12" style="28" customWidth="1"/>
    <col min="12043" max="12043" width="12.7109375" style="28" customWidth="1"/>
    <col min="12044" max="12044" width="15.5703125" style="28" customWidth="1"/>
    <col min="12045" max="12045" width="12.28515625" style="28" customWidth="1"/>
    <col min="12046" max="12046" width="6.140625" style="28" customWidth="1"/>
    <col min="12047" max="12279" width="9.140625" style="28"/>
    <col min="12280" max="12280" width="3.28515625" style="28" customWidth="1"/>
    <col min="12281" max="12281" width="3.85546875" style="28" customWidth="1"/>
    <col min="12282" max="12282" width="30.42578125" style="28" customWidth="1"/>
    <col min="12283" max="12285" width="11.42578125" style="28" customWidth="1"/>
    <col min="12286" max="12286" width="6.7109375" style="28" customWidth="1"/>
    <col min="12287" max="12287" width="8.42578125" style="28" customWidth="1"/>
    <col min="12288" max="12288" width="11" style="28" customWidth="1"/>
    <col min="12289" max="12289" width="12.7109375" style="28" customWidth="1"/>
    <col min="12290" max="12290" width="10.7109375" style="28" customWidth="1"/>
    <col min="12291" max="12292" width="12.7109375" style="28" customWidth="1"/>
    <col min="12293" max="12293" width="14" style="28" customWidth="1"/>
    <col min="12294" max="12294" width="9.28515625" style="28" customWidth="1"/>
    <col min="12295" max="12295" width="12.28515625" style="28" customWidth="1"/>
    <col min="12296" max="12296" width="13.42578125" style="28" customWidth="1"/>
    <col min="12297" max="12297" width="13" style="28" customWidth="1"/>
    <col min="12298" max="12298" width="12" style="28" customWidth="1"/>
    <col min="12299" max="12299" width="12.7109375" style="28" customWidth="1"/>
    <col min="12300" max="12300" width="15.5703125" style="28" customWidth="1"/>
    <col min="12301" max="12301" width="12.28515625" style="28" customWidth="1"/>
    <col min="12302" max="12302" width="6.140625" style="28" customWidth="1"/>
    <col min="12303" max="12535" width="9.140625" style="28"/>
    <col min="12536" max="12536" width="3.28515625" style="28" customWidth="1"/>
    <col min="12537" max="12537" width="3.85546875" style="28" customWidth="1"/>
    <col min="12538" max="12538" width="30.42578125" style="28" customWidth="1"/>
    <col min="12539" max="12541" width="11.42578125" style="28" customWidth="1"/>
    <col min="12542" max="12542" width="6.7109375" style="28" customWidth="1"/>
    <col min="12543" max="12543" width="8.42578125" style="28" customWidth="1"/>
    <col min="12544" max="12544" width="11" style="28" customWidth="1"/>
    <col min="12545" max="12545" width="12.7109375" style="28" customWidth="1"/>
    <col min="12546" max="12546" width="10.7109375" style="28" customWidth="1"/>
    <col min="12547" max="12548" width="12.7109375" style="28" customWidth="1"/>
    <col min="12549" max="12549" width="14" style="28" customWidth="1"/>
    <col min="12550" max="12550" width="9.28515625" style="28" customWidth="1"/>
    <col min="12551" max="12551" width="12.28515625" style="28" customWidth="1"/>
    <col min="12552" max="12552" width="13.42578125" style="28" customWidth="1"/>
    <col min="12553" max="12553" width="13" style="28" customWidth="1"/>
    <col min="12554" max="12554" width="12" style="28" customWidth="1"/>
    <col min="12555" max="12555" width="12.7109375" style="28" customWidth="1"/>
    <col min="12556" max="12556" width="15.5703125" style="28" customWidth="1"/>
    <col min="12557" max="12557" width="12.28515625" style="28" customWidth="1"/>
    <col min="12558" max="12558" width="6.140625" style="28" customWidth="1"/>
    <col min="12559" max="12791" width="9.140625" style="28"/>
    <col min="12792" max="12792" width="3.28515625" style="28" customWidth="1"/>
    <col min="12793" max="12793" width="3.85546875" style="28" customWidth="1"/>
    <col min="12794" max="12794" width="30.42578125" style="28" customWidth="1"/>
    <col min="12795" max="12797" width="11.42578125" style="28" customWidth="1"/>
    <col min="12798" max="12798" width="6.7109375" style="28" customWidth="1"/>
    <col min="12799" max="12799" width="8.42578125" style="28" customWidth="1"/>
    <col min="12800" max="12800" width="11" style="28" customWidth="1"/>
    <col min="12801" max="12801" width="12.7109375" style="28" customWidth="1"/>
    <col min="12802" max="12802" width="10.7109375" style="28" customWidth="1"/>
    <col min="12803" max="12804" width="12.7109375" style="28" customWidth="1"/>
    <col min="12805" max="12805" width="14" style="28" customWidth="1"/>
    <col min="12806" max="12806" width="9.28515625" style="28" customWidth="1"/>
    <col min="12807" max="12807" width="12.28515625" style="28" customWidth="1"/>
    <col min="12808" max="12808" width="13.42578125" style="28" customWidth="1"/>
    <col min="12809" max="12809" width="13" style="28" customWidth="1"/>
    <col min="12810" max="12810" width="12" style="28" customWidth="1"/>
    <col min="12811" max="12811" width="12.7109375" style="28" customWidth="1"/>
    <col min="12812" max="12812" width="15.5703125" style="28" customWidth="1"/>
    <col min="12813" max="12813" width="12.28515625" style="28" customWidth="1"/>
    <col min="12814" max="12814" width="6.140625" style="28" customWidth="1"/>
    <col min="12815" max="13047" width="9.140625" style="28"/>
    <col min="13048" max="13048" width="3.28515625" style="28" customWidth="1"/>
    <col min="13049" max="13049" width="3.85546875" style="28" customWidth="1"/>
    <col min="13050" max="13050" width="30.42578125" style="28" customWidth="1"/>
    <col min="13051" max="13053" width="11.42578125" style="28" customWidth="1"/>
    <col min="13054" max="13054" width="6.7109375" style="28" customWidth="1"/>
    <col min="13055" max="13055" width="8.42578125" style="28" customWidth="1"/>
    <col min="13056" max="13056" width="11" style="28" customWidth="1"/>
    <col min="13057" max="13057" width="12.7109375" style="28" customWidth="1"/>
    <col min="13058" max="13058" width="10.7109375" style="28" customWidth="1"/>
    <col min="13059" max="13060" width="12.7109375" style="28" customWidth="1"/>
    <col min="13061" max="13061" width="14" style="28" customWidth="1"/>
    <col min="13062" max="13062" width="9.28515625" style="28" customWidth="1"/>
    <col min="13063" max="13063" width="12.28515625" style="28" customWidth="1"/>
    <col min="13064" max="13064" width="13.42578125" style="28" customWidth="1"/>
    <col min="13065" max="13065" width="13" style="28" customWidth="1"/>
    <col min="13066" max="13066" width="12" style="28" customWidth="1"/>
    <col min="13067" max="13067" width="12.7109375" style="28" customWidth="1"/>
    <col min="13068" max="13068" width="15.5703125" style="28" customWidth="1"/>
    <col min="13069" max="13069" width="12.28515625" style="28" customWidth="1"/>
    <col min="13070" max="13070" width="6.140625" style="28" customWidth="1"/>
    <col min="13071" max="13303" width="9.140625" style="28"/>
    <col min="13304" max="13304" width="3.28515625" style="28" customWidth="1"/>
    <col min="13305" max="13305" width="3.85546875" style="28" customWidth="1"/>
    <col min="13306" max="13306" width="30.42578125" style="28" customWidth="1"/>
    <col min="13307" max="13309" width="11.42578125" style="28" customWidth="1"/>
    <col min="13310" max="13310" width="6.7109375" style="28" customWidth="1"/>
    <col min="13311" max="13311" width="8.42578125" style="28" customWidth="1"/>
    <col min="13312" max="13312" width="11" style="28" customWidth="1"/>
    <col min="13313" max="13313" width="12.7109375" style="28" customWidth="1"/>
    <col min="13314" max="13314" width="10.7109375" style="28" customWidth="1"/>
    <col min="13315" max="13316" width="12.7109375" style="28" customWidth="1"/>
    <col min="13317" max="13317" width="14" style="28" customWidth="1"/>
    <col min="13318" max="13318" width="9.28515625" style="28" customWidth="1"/>
    <col min="13319" max="13319" width="12.28515625" style="28" customWidth="1"/>
    <col min="13320" max="13320" width="13.42578125" style="28" customWidth="1"/>
    <col min="13321" max="13321" width="13" style="28" customWidth="1"/>
    <col min="13322" max="13322" width="12" style="28" customWidth="1"/>
    <col min="13323" max="13323" width="12.7109375" style="28" customWidth="1"/>
    <col min="13324" max="13324" width="15.5703125" style="28" customWidth="1"/>
    <col min="13325" max="13325" width="12.28515625" style="28" customWidth="1"/>
    <col min="13326" max="13326" width="6.140625" style="28" customWidth="1"/>
    <col min="13327" max="13559" width="9.140625" style="28"/>
    <col min="13560" max="13560" width="3.28515625" style="28" customWidth="1"/>
    <col min="13561" max="13561" width="3.85546875" style="28" customWidth="1"/>
    <col min="13562" max="13562" width="30.42578125" style="28" customWidth="1"/>
    <col min="13563" max="13565" width="11.42578125" style="28" customWidth="1"/>
    <col min="13566" max="13566" width="6.7109375" style="28" customWidth="1"/>
    <col min="13567" max="13567" width="8.42578125" style="28" customWidth="1"/>
    <col min="13568" max="13568" width="11" style="28" customWidth="1"/>
    <col min="13569" max="13569" width="12.7109375" style="28" customWidth="1"/>
    <col min="13570" max="13570" width="10.7109375" style="28" customWidth="1"/>
    <col min="13571" max="13572" width="12.7109375" style="28" customWidth="1"/>
    <col min="13573" max="13573" width="14" style="28" customWidth="1"/>
    <col min="13574" max="13574" width="9.28515625" style="28" customWidth="1"/>
    <col min="13575" max="13575" width="12.28515625" style="28" customWidth="1"/>
    <col min="13576" max="13576" width="13.42578125" style="28" customWidth="1"/>
    <col min="13577" max="13577" width="13" style="28" customWidth="1"/>
    <col min="13578" max="13578" width="12" style="28" customWidth="1"/>
    <col min="13579" max="13579" width="12.7109375" style="28" customWidth="1"/>
    <col min="13580" max="13580" width="15.5703125" style="28" customWidth="1"/>
    <col min="13581" max="13581" width="12.28515625" style="28" customWidth="1"/>
    <col min="13582" max="13582" width="6.140625" style="28" customWidth="1"/>
    <col min="13583" max="13815" width="9.140625" style="28"/>
    <col min="13816" max="13816" width="3.28515625" style="28" customWidth="1"/>
    <col min="13817" max="13817" width="3.85546875" style="28" customWidth="1"/>
    <col min="13818" max="13818" width="30.42578125" style="28" customWidth="1"/>
    <col min="13819" max="13821" width="11.42578125" style="28" customWidth="1"/>
    <col min="13822" max="13822" width="6.7109375" style="28" customWidth="1"/>
    <col min="13823" max="13823" width="8.42578125" style="28" customWidth="1"/>
    <col min="13824" max="13824" width="11" style="28" customWidth="1"/>
    <col min="13825" max="13825" width="12.7109375" style="28" customWidth="1"/>
    <col min="13826" max="13826" width="10.7109375" style="28" customWidth="1"/>
    <col min="13827" max="13828" width="12.7109375" style="28" customWidth="1"/>
    <col min="13829" max="13829" width="14" style="28" customWidth="1"/>
    <col min="13830" max="13830" width="9.28515625" style="28" customWidth="1"/>
    <col min="13831" max="13831" width="12.28515625" style="28" customWidth="1"/>
    <col min="13832" max="13832" width="13.42578125" style="28" customWidth="1"/>
    <col min="13833" max="13833" width="13" style="28" customWidth="1"/>
    <col min="13834" max="13834" width="12" style="28" customWidth="1"/>
    <col min="13835" max="13835" width="12.7109375" style="28" customWidth="1"/>
    <col min="13836" max="13836" width="15.5703125" style="28" customWidth="1"/>
    <col min="13837" max="13837" width="12.28515625" style="28" customWidth="1"/>
    <col min="13838" max="13838" width="6.140625" style="28" customWidth="1"/>
    <col min="13839" max="14071" width="9.140625" style="28"/>
    <col min="14072" max="14072" width="3.28515625" style="28" customWidth="1"/>
    <col min="14073" max="14073" width="3.85546875" style="28" customWidth="1"/>
    <col min="14074" max="14074" width="30.42578125" style="28" customWidth="1"/>
    <col min="14075" max="14077" width="11.42578125" style="28" customWidth="1"/>
    <col min="14078" max="14078" width="6.7109375" style="28" customWidth="1"/>
    <col min="14079" max="14079" width="8.42578125" style="28" customWidth="1"/>
    <col min="14080" max="14080" width="11" style="28" customWidth="1"/>
    <col min="14081" max="14081" width="12.7109375" style="28" customWidth="1"/>
    <col min="14082" max="14082" width="10.7109375" style="28" customWidth="1"/>
    <col min="14083" max="14084" width="12.7109375" style="28" customWidth="1"/>
    <col min="14085" max="14085" width="14" style="28" customWidth="1"/>
    <col min="14086" max="14086" width="9.28515625" style="28" customWidth="1"/>
    <col min="14087" max="14087" width="12.28515625" style="28" customWidth="1"/>
    <col min="14088" max="14088" width="13.42578125" style="28" customWidth="1"/>
    <col min="14089" max="14089" width="13" style="28" customWidth="1"/>
    <col min="14090" max="14090" width="12" style="28" customWidth="1"/>
    <col min="14091" max="14091" width="12.7109375" style="28" customWidth="1"/>
    <col min="14092" max="14092" width="15.5703125" style="28" customWidth="1"/>
    <col min="14093" max="14093" width="12.28515625" style="28" customWidth="1"/>
    <col min="14094" max="14094" width="6.140625" style="28" customWidth="1"/>
    <col min="14095" max="14327" width="9.140625" style="28"/>
    <col min="14328" max="14328" width="3.28515625" style="28" customWidth="1"/>
    <col min="14329" max="14329" width="3.85546875" style="28" customWidth="1"/>
    <col min="14330" max="14330" width="30.42578125" style="28" customWidth="1"/>
    <col min="14331" max="14333" width="11.42578125" style="28" customWidth="1"/>
    <col min="14334" max="14334" width="6.7109375" style="28" customWidth="1"/>
    <col min="14335" max="14335" width="8.42578125" style="28" customWidth="1"/>
    <col min="14336" max="14336" width="11" style="28" customWidth="1"/>
    <col min="14337" max="14337" width="12.7109375" style="28" customWidth="1"/>
    <col min="14338" max="14338" width="10.7109375" style="28" customWidth="1"/>
    <col min="14339" max="14340" width="12.7109375" style="28" customWidth="1"/>
    <col min="14341" max="14341" width="14" style="28" customWidth="1"/>
    <col min="14342" max="14342" width="9.28515625" style="28" customWidth="1"/>
    <col min="14343" max="14343" width="12.28515625" style="28" customWidth="1"/>
    <col min="14344" max="14344" width="13.42578125" style="28" customWidth="1"/>
    <col min="14345" max="14345" width="13" style="28" customWidth="1"/>
    <col min="14346" max="14346" width="12" style="28" customWidth="1"/>
    <col min="14347" max="14347" width="12.7109375" style="28" customWidth="1"/>
    <col min="14348" max="14348" width="15.5703125" style="28" customWidth="1"/>
    <col min="14349" max="14349" width="12.28515625" style="28" customWidth="1"/>
    <col min="14350" max="14350" width="6.140625" style="28" customWidth="1"/>
    <col min="14351" max="14583" width="9.140625" style="28"/>
    <col min="14584" max="14584" width="3.28515625" style="28" customWidth="1"/>
    <col min="14585" max="14585" width="3.85546875" style="28" customWidth="1"/>
    <col min="14586" max="14586" width="30.42578125" style="28" customWidth="1"/>
    <col min="14587" max="14589" width="11.42578125" style="28" customWidth="1"/>
    <col min="14590" max="14590" width="6.7109375" style="28" customWidth="1"/>
    <col min="14591" max="14591" width="8.42578125" style="28" customWidth="1"/>
    <col min="14592" max="14592" width="11" style="28" customWidth="1"/>
    <col min="14593" max="14593" width="12.7109375" style="28" customWidth="1"/>
    <col min="14594" max="14594" width="10.7109375" style="28" customWidth="1"/>
    <col min="14595" max="14596" width="12.7109375" style="28" customWidth="1"/>
    <col min="14597" max="14597" width="14" style="28" customWidth="1"/>
    <col min="14598" max="14598" width="9.28515625" style="28" customWidth="1"/>
    <col min="14599" max="14599" width="12.28515625" style="28" customWidth="1"/>
    <col min="14600" max="14600" width="13.42578125" style="28" customWidth="1"/>
    <col min="14601" max="14601" width="13" style="28" customWidth="1"/>
    <col min="14602" max="14602" width="12" style="28" customWidth="1"/>
    <col min="14603" max="14603" width="12.7109375" style="28" customWidth="1"/>
    <col min="14604" max="14604" width="15.5703125" style="28" customWidth="1"/>
    <col min="14605" max="14605" width="12.28515625" style="28" customWidth="1"/>
    <col min="14606" max="14606" width="6.140625" style="28" customWidth="1"/>
    <col min="14607" max="14839" width="9.140625" style="28"/>
    <col min="14840" max="14840" width="3.28515625" style="28" customWidth="1"/>
    <col min="14841" max="14841" width="3.85546875" style="28" customWidth="1"/>
    <col min="14842" max="14842" width="30.42578125" style="28" customWidth="1"/>
    <col min="14843" max="14845" width="11.42578125" style="28" customWidth="1"/>
    <col min="14846" max="14846" width="6.7109375" style="28" customWidth="1"/>
    <col min="14847" max="14847" width="8.42578125" style="28" customWidth="1"/>
    <col min="14848" max="14848" width="11" style="28" customWidth="1"/>
    <col min="14849" max="14849" width="12.7109375" style="28" customWidth="1"/>
    <col min="14850" max="14850" width="10.7109375" style="28" customWidth="1"/>
    <col min="14851" max="14852" width="12.7109375" style="28" customWidth="1"/>
    <col min="14853" max="14853" width="14" style="28" customWidth="1"/>
    <col min="14854" max="14854" width="9.28515625" style="28" customWidth="1"/>
    <col min="14855" max="14855" width="12.28515625" style="28" customWidth="1"/>
    <col min="14856" max="14856" width="13.42578125" style="28" customWidth="1"/>
    <col min="14857" max="14857" width="13" style="28" customWidth="1"/>
    <col min="14858" max="14858" width="12" style="28" customWidth="1"/>
    <col min="14859" max="14859" width="12.7109375" style="28" customWidth="1"/>
    <col min="14860" max="14860" width="15.5703125" style="28" customWidth="1"/>
    <col min="14861" max="14861" width="12.28515625" style="28" customWidth="1"/>
    <col min="14862" max="14862" width="6.140625" style="28" customWidth="1"/>
    <col min="14863" max="15095" width="9.140625" style="28"/>
    <col min="15096" max="15096" width="3.28515625" style="28" customWidth="1"/>
    <col min="15097" max="15097" width="3.85546875" style="28" customWidth="1"/>
    <col min="15098" max="15098" width="30.42578125" style="28" customWidth="1"/>
    <col min="15099" max="15101" width="11.42578125" style="28" customWidth="1"/>
    <col min="15102" max="15102" width="6.7109375" style="28" customWidth="1"/>
    <col min="15103" max="15103" width="8.42578125" style="28" customWidth="1"/>
    <col min="15104" max="15104" width="11" style="28" customWidth="1"/>
    <col min="15105" max="15105" width="12.7109375" style="28" customWidth="1"/>
    <col min="15106" max="15106" width="10.7109375" style="28" customWidth="1"/>
    <col min="15107" max="15108" width="12.7109375" style="28" customWidth="1"/>
    <col min="15109" max="15109" width="14" style="28" customWidth="1"/>
    <col min="15110" max="15110" width="9.28515625" style="28" customWidth="1"/>
    <col min="15111" max="15111" width="12.28515625" style="28" customWidth="1"/>
    <col min="15112" max="15112" width="13.42578125" style="28" customWidth="1"/>
    <col min="15113" max="15113" width="13" style="28" customWidth="1"/>
    <col min="15114" max="15114" width="12" style="28" customWidth="1"/>
    <col min="15115" max="15115" width="12.7109375" style="28" customWidth="1"/>
    <col min="15116" max="15116" width="15.5703125" style="28" customWidth="1"/>
    <col min="15117" max="15117" width="12.28515625" style="28" customWidth="1"/>
    <col min="15118" max="15118" width="6.140625" style="28" customWidth="1"/>
    <col min="15119" max="15351" width="9.140625" style="28"/>
    <col min="15352" max="15352" width="3.28515625" style="28" customWidth="1"/>
    <col min="15353" max="15353" width="3.85546875" style="28" customWidth="1"/>
    <col min="15354" max="15354" width="30.42578125" style="28" customWidth="1"/>
    <col min="15355" max="15357" width="11.42578125" style="28" customWidth="1"/>
    <col min="15358" max="15358" width="6.7109375" style="28" customWidth="1"/>
    <col min="15359" max="15359" width="8.42578125" style="28" customWidth="1"/>
    <col min="15360" max="15360" width="11" style="28" customWidth="1"/>
    <col min="15361" max="15361" width="12.7109375" style="28" customWidth="1"/>
    <col min="15362" max="15362" width="10.7109375" style="28" customWidth="1"/>
    <col min="15363" max="15364" width="12.7109375" style="28" customWidth="1"/>
    <col min="15365" max="15365" width="14" style="28" customWidth="1"/>
    <col min="15366" max="15366" width="9.28515625" style="28" customWidth="1"/>
    <col min="15367" max="15367" width="12.28515625" style="28" customWidth="1"/>
    <col min="15368" max="15368" width="13.42578125" style="28" customWidth="1"/>
    <col min="15369" max="15369" width="13" style="28" customWidth="1"/>
    <col min="15370" max="15370" width="12" style="28" customWidth="1"/>
    <col min="15371" max="15371" width="12.7109375" style="28" customWidth="1"/>
    <col min="15372" max="15372" width="15.5703125" style="28" customWidth="1"/>
    <col min="15373" max="15373" width="12.28515625" style="28" customWidth="1"/>
    <col min="15374" max="15374" width="6.140625" style="28" customWidth="1"/>
    <col min="15375" max="15607" width="9.140625" style="28"/>
    <col min="15608" max="15608" width="3.28515625" style="28" customWidth="1"/>
    <col min="15609" max="15609" width="3.85546875" style="28" customWidth="1"/>
    <col min="15610" max="15610" width="30.42578125" style="28" customWidth="1"/>
    <col min="15611" max="15613" width="11.42578125" style="28" customWidth="1"/>
    <col min="15614" max="15614" width="6.7109375" style="28" customWidth="1"/>
    <col min="15615" max="15615" width="8.42578125" style="28" customWidth="1"/>
    <col min="15616" max="15616" width="11" style="28" customWidth="1"/>
    <col min="15617" max="15617" width="12.7109375" style="28" customWidth="1"/>
    <col min="15618" max="15618" width="10.7109375" style="28" customWidth="1"/>
    <col min="15619" max="15620" width="12.7109375" style="28" customWidth="1"/>
    <col min="15621" max="15621" width="14" style="28" customWidth="1"/>
    <col min="15622" max="15622" width="9.28515625" style="28" customWidth="1"/>
    <col min="15623" max="15623" width="12.28515625" style="28" customWidth="1"/>
    <col min="15624" max="15624" width="13.42578125" style="28" customWidth="1"/>
    <col min="15625" max="15625" width="13" style="28" customWidth="1"/>
    <col min="15626" max="15626" width="12" style="28" customWidth="1"/>
    <col min="15627" max="15627" width="12.7109375" style="28" customWidth="1"/>
    <col min="15628" max="15628" width="15.5703125" style="28" customWidth="1"/>
    <col min="15629" max="15629" width="12.28515625" style="28" customWidth="1"/>
    <col min="15630" max="15630" width="6.140625" style="28" customWidth="1"/>
    <col min="15631" max="15863" width="9.140625" style="28"/>
    <col min="15864" max="15864" width="3.28515625" style="28" customWidth="1"/>
    <col min="15865" max="15865" width="3.85546875" style="28" customWidth="1"/>
    <col min="15866" max="15866" width="30.42578125" style="28" customWidth="1"/>
    <col min="15867" max="15869" width="11.42578125" style="28" customWidth="1"/>
    <col min="15870" max="15870" width="6.7109375" style="28" customWidth="1"/>
    <col min="15871" max="15871" width="8.42578125" style="28" customWidth="1"/>
    <col min="15872" max="15872" width="11" style="28" customWidth="1"/>
    <col min="15873" max="15873" width="12.7109375" style="28" customWidth="1"/>
    <col min="15874" max="15874" width="10.7109375" style="28" customWidth="1"/>
    <col min="15875" max="15876" width="12.7109375" style="28" customWidth="1"/>
    <col min="15877" max="15877" width="14" style="28" customWidth="1"/>
    <col min="15878" max="15878" width="9.28515625" style="28" customWidth="1"/>
    <col min="15879" max="15879" width="12.28515625" style="28" customWidth="1"/>
    <col min="15880" max="15880" width="13.42578125" style="28" customWidth="1"/>
    <col min="15881" max="15881" width="13" style="28" customWidth="1"/>
    <col min="15882" max="15882" width="12" style="28" customWidth="1"/>
    <col min="15883" max="15883" width="12.7109375" style="28" customWidth="1"/>
    <col min="15884" max="15884" width="15.5703125" style="28" customWidth="1"/>
    <col min="15885" max="15885" width="12.28515625" style="28" customWidth="1"/>
    <col min="15886" max="15886" width="6.140625" style="28" customWidth="1"/>
    <col min="15887" max="16119" width="9.140625" style="28"/>
    <col min="16120" max="16120" width="3.28515625" style="28" customWidth="1"/>
    <col min="16121" max="16121" width="3.85546875" style="28" customWidth="1"/>
    <col min="16122" max="16122" width="30.42578125" style="28" customWidth="1"/>
    <col min="16123" max="16125" width="11.42578125" style="28" customWidth="1"/>
    <col min="16126" max="16126" width="6.7109375" style="28" customWidth="1"/>
    <col min="16127" max="16127" width="8.42578125" style="28" customWidth="1"/>
    <col min="16128" max="16128" width="11" style="28" customWidth="1"/>
    <col min="16129" max="16129" width="12.7109375" style="28" customWidth="1"/>
    <col min="16130" max="16130" width="10.7109375" style="28" customWidth="1"/>
    <col min="16131" max="16132" width="12.7109375" style="28" customWidth="1"/>
    <col min="16133" max="16133" width="14" style="28" customWidth="1"/>
    <col min="16134" max="16134" width="9.28515625" style="28" customWidth="1"/>
    <col min="16135" max="16135" width="12.28515625" style="28" customWidth="1"/>
    <col min="16136" max="16136" width="13.42578125" style="28" customWidth="1"/>
    <col min="16137" max="16137" width="13" style="28" customWidth="1"/>
    <col min="16138" max="16138" width="12" style="28" customWidth="1"/>
    <col min="16139" max="16139" width="12.7109375" style="28" customWidth="1"/>
    <col min="16140" max="16140" width="15.5703125" style="28" customWidth="1"/>
    <col min="16141" max="16141" width="12.28515625" style="28" customWidth="1"/>
    <col min="16142" max="16142" width="6.140625" style="28" customWidth="1"/>
    <col min="16143" max="16384" width="9.140625" style="28"/>
  </cols>
  <sheetData>
    <row r="1" spans="1:14" s="91" customFormat="1" ht="14.1" customHeight="1" x14ac:dyDescent="0.25">
      <c r="A1" s="1084" t="str">
        <f>'Other Loans'!A1:J1</f>
        <v>NAME OF INSURANCE COMPANY</v>
      </c>
      <c r="B1" s="1084"/>
      <c r="C1" s="1084"/>
      <c r="D1" s="1084"/>
      <c r="E1" s="1084"/>
      <c r="F1" s="1084"/>
      <c r="G1" s="1084"/>
      <c r="H1" s="1084"/>
      <c r="I1" s="1084"/>
      <c r="J1" s="1084"/>
      <c r="K1" s="1084"/>
      <c r="L1" s="1084"/>
      <c r="M1" s="1084"/>
      <c r="N1" s="1084"/>
    </row>
    <row r="2" spans="1:14" s="91" customFormat="1" ht="14.1" customHeight="1" x14ac:dyDescent="0.25">
      <c r="A2" s="1064" t="str">
        <f>'Other Loans'!A2:J2</f>
        <v>STATEMENT OF CAPITAL, RESERVES AND SURPLUS INVESTMENTS</v>
      </c>
      <c r="B2" s="1064"/>
      <c r="C2" s="1064"/>
      <c r="D2" s="1064"/>
      <c r="E2" s="1064"/>
      <c r="F2" s="1064"/>
      <c r="G2" s="1064"/>
      <c r="H2" s="1064"/>
      <c r="I2" s="1064"/>
      <c r="J2" s="1064"/>
      <c r="K2" s="1064"/>
      <c r="L2" s="1064"/>
      <c r="M2" s="1064"/>
      <c r="N2" s="1064"/>
    </row>
    <row r="3" spans="1:14" s="91" customFormat="1" ht="14.1" customHeight="1" x14ac:dyDescent="0.25">
      <c r="A3" s="1064" t="str">
        <f>'Other Loans'!A3:J3</f>
        <v>AS OF DATE</v>
      </c>
      <c r="B3" s="1064"/>
      <c r="C3" s="1064"/>
      <c r="D3" s="1064"/>
      <c r="E3" s="1064"/>
      <c r="F3" s="1064"/>
      <c r="G3" s="1064"/>
      <c r="H3" s="1064"/>
      <c r="I3" s="1064"/>
      <c r="J3" s="1064"/>
      <c r="K3" s="1064"/>
      <c r="L3" s="1064"/>
      <c r="M3" s="1064"/>
      <c r="N3" s="1064"/>
    </row>
    <row r="4" spans="1:14" s="91" customFormat="1" ht="14.1" customHeight="1" thickBot="1" x14ac:dyDescent="0.25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</row>
    <row r="5" spans="1:14" s="86" customFormat="1" ht="12.75" customHeight="1" x14ac:dyDescent="0.2">
      <c r="A5" s="1049" t="s">
        <v>99</v>
      </c>
      <c r="B5" s="1050"/>
      <c r="C5" s="1050"/>
      <c r="D5" s="1051" t="s">
        <v>144</v>
      </c>
      <c r="E5" s="1051"/>
      <c r="F5" s="1051"/>
      <c r="G5" s="1051" t="s">
        <v>145</v>
      </c>
      <c r="H5" s="1051"/>
      <c r="I5" s="1051"/>
      <c r="J5" s="1050" t="s">
        <v>146</v>
      </c>
      <c r="K5" s="1050" t="s">
        <v>379</v>
      </c>
      <c r="L5" s="975" t="s">
        <v>380</v>
      </c>
      <c r="M5" s="975" t="s">
        <v>130</v>
      </c>
      <c r="N5" s="999" t="s">
        <v>102</v>
      </c>
    </row>
    <row r="6" spans="1:14" s="86" customFormat="1" ht="12.75" customHeight="1" x14ac:dyDescent="0.2">
      <c r="A6" s="1004"/>
      <c r="B6" s="1005"/>
      <c r="C6" s="1005"/>
      <c r="D6" s="1048"/>
      <c r="E6" s="1048"/>
      <c r="F6" s="1048"/>
      <c r="G6" s="1085" t="s">
        <v>147</v>
      </c>
      <c r="H6" s="1048" t="s">
        <v>148</v>
      </c>
      <c r="I6" s="1048"/>
      <c r="J6" s="1005"/>
      <c r="K6" s="1005"/>
      <c r="L6" s="976"/>
      <c r="M6" s="976"/>
      <c r="N6" s="1000"/>
    </row>
    <row r="7" spans="1:14" s="86" customFormat="1" ht="12.75" customHeight="1" x14ac:dyDescent="0.2">
      <c r="A7" s="1004"/>
      <c r="B7" s="1005"/>
      <c r="C7" s="1005"/>
      <c r="D7" s="1048" t="s">
        <v>149</v>
      </c>
      <c r="E7" s="1048" t="s">
        <v>150</v>
      </c>
      <c r="F7" s="1048" t="s">
        <v>104</v>
      </c>
      <c r="G7" s="976"/>
      <c r="H7" s="1005" t="s">
        <v>151</v>
      </c>
      <c r="I7" s="1005" t="s">
        <v>152</v>
      </c>
      <c r="J7" s="1005"/>
      <c r="K7" s="1005"/>
      <c r="L7" s="976"/>
      <c r="M7" s="976"/>
      <c r="N7" s="1000"/>
    </row>
    <row r="8" spans="1:14" s="86" customFormat="1" ht="12.75" customHeight="1" x14ac:dyDescent="0.2">
      <c r="A8" s="1004"/>
      <c r="B8" s="1005"/>
      <c r="C8" s="1005"/>
      <c r="D8" s="1048"/>
      <c r="E8" s="1048"/>
      <c r="F8" s="1048"/>
      <c r="G8" s="977"/>
      <c r="H8" s="1005"/>
      <c r="I8" s="1005"/>
      <c r="J8" s="1005"/>
      <c r="K8" s="1005"/>
      <c r="L8" s="977"/>
      <c r="M8" s="977"/>
      <c r="N8" s="1001"/>
    </row>
    <row r="9" spans="1:14" s="189" customFormat="1" ht="12.75" customHeight="1" thickBot="1" x14ac:dyDescent="0.25">
      <c r="A9" s="1046"/>
      <c r="B9" s="1047"/>
      <c r="C9" s="1047"/>
      <c r="D9" s="187"/>
      <c r="E9" s="187"/>
      <c r="F9" s="187"/>
      <c r="G9" s="187"/>
      <c r="H9" s="187"/>
      <c r="I9" s="187"/>
      <c r="J9" s="187"/>
      <c r="K9" s="187"/>
      <c r="L9" s="187"/>
      <c r="M9" s="187"/>
      <c r="N9" s="188"/>
    </row>
    <row r="10" spans="1:14" ht="12.75" customHeight="1" x14ac:dyDescent="0.2">
      <c r="A10" s="124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2"/>
    </row>
    <row r="11" spans="1:14" s="195" customFormat="1" ht="12.75" customHeight="1" x14ac:dyDescent="0.25">
      <c r="A11" s="358" t="s">
        <v>107</v>
      </c>
      <c r="B11" s="368" t="s">
        <v>195</v>
      </c>
      <c r="C11" s="192"/>
      <c r="D11" s="192"/>
      <c r="E11" s="193"/>
      <c r="F11" s="192"/>
      <c r="G11" s="192"/>
      <c r="H11" s="192"/>
      <c r="I11" s="192"/>
      <c r="J11" s="192"/>
      <c r="K11" s="192"/>
      <c r="L11" s="192"/>
      <c r="M11" s="192"/>
      <c r="N11" s="194"/>
    </row>
    <row r="12" spans="1:14" ht="12.75" customHeight="1" x14ac:dyDescent="0.2">
      <c r="A12" s="150"/>
      <c r="B12" s="151">
        <v>1</v>
      </c>
      <c r="C12" s="36"/>
      <c r="D12" s="36"/>
      <c r="E12" s="36"/>
      <c r="F12" s="36"/>
      <c r="G12" s="36"/>
      <c r="H12" s="36"/>
      <c r="I12" s="36"/>
      <c r="J12" s="104"/>
      <c r="K12" s="104"/>
      <c r="L12" s="104"/>
      <c r="M12" s="36"/>
      <c r="N12" s="38"/>
    </row>
    <row r="13" spans="1:14" ht="12.75" customHeight="1" x14ac:dyDescent="0.2">
      <c r="A13" s="150"/>
      <c r="B13" s="151">
        <v>2</v>
      </c>
      <c r="C13" s="36"/>
      <c r="D13" s="36"/>
      <c r="E13" s="36"/>
      <c r="F13" s="36"/>
      <c r="G13" s="36"/>
      <c r="H13" s="36"/>
      <c r="I13" s="36"/>
      <c r="J13" s="105"/>
      <c r="K13" s="105"/>
      <c r="L13" s="105"/>
      <c r="M13" s="36"/>
      <c r="N13" s="38"/>
    </row>
    <row r="14" spans="1:14" ht="12.75" customHeight="1" thickBot="1" x14ac:dyDescent="0.25">
      <c r="A14" s="150"/>
      <c r="B14" s="151">
        <v>3</v>
      </c>
      <c r="C14" s="36"/>
      <c r="D14" s="204"/>
      <c r="E14" s="204"/>
      <c r="F14" s="204"/>
      <c r="G14" s="36"/>
      <c r="H14" s="36"/>
      <c r="I14" s="58"/>
      <c r="J14" s="163"/>
      <c r="K14" s="163"/>
      <c r="L14" s="163"/>
      <c r="M14" s="207"/>
      <c r="N14" s="208"/>
    </row>
    <row r="15" spans="1:14" s="4" customFormat="1" ht="12.75" customHeight="1" thickBot="1" x14ac:dyDescent="0.25">
      <c r="A15" s="196"/>
      <c r="B15" s="51" t="s">
        <v>252</v>
      </c>
      <c r="C15" s="61"/>
      <c r="D15" s="213"/>
      <c r="E15" s="213"/>
      <c r="F15" s="213"/>
      <c r="G15" s="35"/>
      <c r="H15" s="35"/>
      <c r="I15" s="53"/>
      <c r="J15" s="201">
        <f>SUM(J12:J14)</f>
        <v>0</v>
      </c>
      <c r="K15" s="201">
        <f>SUM(K12:K14)</f>
        <v>0</v>
      </c>
      <c r="L15" s="201">
        <f>SUM(L12:L14)</f>
        <v>0</v>
      </c>
      <c r="M15" s="175"/>
      <c r="N15" s="313"/>
    </row>
    <row r="16" spans="1:14" ht="12.75" customHeight="1" x14ac:dyDescent="0.2">
      <c r="A16" s="132"/>
      <c r="B16" s="36"/>
      <c r="C16" s="203"/>
      <c r="D16" s="204"/>
      <c r="E16" s="204"/>
      <c r="F16" s="204"/>
      <c r="G16" s="36"/>
      <c r="H16" s="36"/>
      <c r="I16" s="58"/>
      <c r="J16" s="56"/>
      <c r="K16" s="56"/>
      <c r="L16" s="56"/>
      <c r="M16" s="207"/>
      <c r="N16" s="208"/>
    </row>
    <row r="17" spans="1:14" s="195" customFormat="1" ht="12.75" customHeight="1" x14ac:dyDescent="0.25">
      <c r="A17" s="358" t="s">
        <v>109</v>
      </c>
      <c r="B17" s="368" t="s">
        <v>196</v>
      </c>
      <c r="C17" s="192"/>
      <c r="D17" s="209"/>
      <c r="E17" s="209"/>
      <c r="F17" s="209"/>
      <c r="G17" s="192"/>
      <c r="H17" s="192"/>
      <c r="I17" s="210"/>
      <c r="J17" s="210"/>
      <c r="K17" s="210"/>
      <c r="L17" s="210"/>
      <c r="M17" s="211"/>
      <c r="N17" s="212"/>
    </row>
    <row r="18" spans="1:14" ht="12.75" customHeight="1" x14ac:dyDescent="0.2">
      <c r="A18" s="150"/>
      <c r="B18" s="151">
        <v>1</v>
      </c>
      <c r="C18" s="36"/>
      <c r="D18" s="204"/>
      <c r="E18" s="204"/>
      <c r="F18" s="204"/>
      <c r="G18" s="36"/>
      <c r="H18" s="36"/>
      <c r="I18" s="58"/>
      <c r="J18" s="104"/>
      <c r="K18" s="104"/>
      <c r="L18" s="104"/>
      <c r="M18" s="207"/>
      <c r="N18" s="208"/>
    </row>
    <row r="19" spans="1:14" ht="12.75" customHeight="1" x14ac:dyDescent="0.2">
      <c r="A19" s="150"/>
      <c r="B19" s="151">
        <v>2</v>
      </c>
      <c r="C19" s="36"/>
      <c r="D19" s="204"/>
      <c r="E19" s="204"/>
      <c r="F19" s="204"/>
      <c r="G19" s="36"/>
      <c r="H19" s="36"/>
      <c r="I19" s="58"/>
      <c r="J19" s="105"/>
      <c r="K19" s="105"/>
      <c r="L19" s="105"/>
      <c r="M19" s="207"/>
      <c r="N19" s="208"/>
    </row>
    <row r="20" spans="1:14" ht="12.75" customHeight="1" thickBot="1" x14ac:dyDescent="0.25">
      <c r="A20" s="150"/>
      <c r="B20" s="151">
        <v>3</v>
      </c>
      <c r="C20" s="36"/>
      <c r="D20" s="204"/>
      <c r="E20" s="204"/>
      <c r="F20" s="204"/>
      <c r="G20" s="36"/>
      <c r="H20" s="36"/>
      <c r="I20" s="58"/>
      <c r="J20" s="163"/>
      <c r="K20" s="163"/>
      <c r="L20" s="163"/>
      <c r="M20" s="207"/>
      <c r="N20" s="208"/>
    </row>
    <row r="21" spans="1:14" s="4" customFormat="1" ht="12.75" customHeight="1" thickBot="1" x14ac:dyDescent="0.25">
      <c r="A21" s="196"/>
      <c r="B21" s="51" t="s">
        <v>252</v>
      </c>
      <c r="C21" s="61"/>
      <c r="D21" s="213"/>
      <c r="E21" s="213"/>
      <c r="F21" s="213"/>
      <c r="G21" s="35"/>
      <c r="H21" s="35"/>
      <c r="I21" s="53"/>
      <c r="J21" s="201">
        <f>SUM(J18:J20)</f>
        <v>0</v>
      </c>
      <c r="K21" s="201">
        <f>SUM(K18:K20)</f>
        <v>0</v>
      </c>
      <c r="L21" s="201">
        <f>SUM(L18:L20)</f>
        <v>0</v>
      </c>
      <c r="M21" s="175"/>
      <c r="N21" s="313"/>
    </row>
    <row r="22" spans="1:14" s="195" customFormat="1" ht="12.75" customHeight="1" x14ac:dyDescent="0.25">
      <c r="A22" s="358"/>
      <c r="B22" s="368"/>
      <c r="C22" s="192"/>
      <c r="D22" s="209"/>
      <c r="E22" s="209"/>
      <c r="F22" s="209"/>
      <c r="G22" s="192"/>
      <c r="H22" s="192"/>
      <c r="I22" s="210"/>
      <c r="J22" s="210"/>
      <c r="K22" s="210"/>
      <c r="L22" s="210"/>
      <c r="M22" s="211"/>
      <c r="N22" s="212"/>
    </row>
    <row r="23" spans="1:14" s="4" customFormat="1" ht="12.75" customHeight="1" thickBot="1" x14ac:dyDescent="0.25">
      <c r="A23" s="196"/>
      <c r="B23" s="61"/>
      <c r="C23" s="61"/>
      <c r="D23" s="213"/>
      <c r="E23" s="213"/>
      <c r="F23" s="213"/>
      <c r="G23" s="35"/>
      <c r="H23" s="35"/>
      <c r="I23" s="53"/>
      <c r="J23" s="314"/>
      <c r="K23" s="314"/>
      <c r="L23" s="314"/>
      <c r="M23" s="175"/>
      <c r="N23" s="313"/>
    </row>
    <row r="24" spans="1:14" s="20" customFormat="1" ht="12.75" customHeight="1" x14ac:dyDescent="0.2">
      <c r="A24" s="127" t="s">
        <v>253</v>
      </c>
      <c r="B24" s="127"/>
      <c r="C24" s="127"/>
      <c r="D24" s="213"/>
      <c r="E24" s="213"/>
      <c r="F24" s="213"/>
      <c r="G24" s="35"/>
      <c r="H24" s="35"/>
      <c r="I24" s="53"/>
      <c r="J24" s="315">
        <f>SUM(J21+J15)</f>
        <v>0</v>
      </c>
      <c r="K24" s="315">
        <f>SUM(K21+K15)</f>
        <v>0</v>
      </c>
      <c r="L24" s="315">
        <f>SUM(L21+L15)</f>
        <v>0</v>
      </c>
      <c r="M24" s="175"/>
      <c r="N24" s="313"/>
    </row>
    <row r="25" spans="1:14" s="86" customFormat="1" ht="12.75" customHeight="1" thickBot="1" x14ac:dyDescent="0.25">
      <c r="A25" s="327" t="s">
        <v>208</v>
      </c>
      <c r="B25" s="327"/>
      <c r="C25" s="327"/>
      <c r="D25" s="369"/>
      <c r="E25" s="369"/>
      <c r="F25" s="369"/>
      <c r="G25" s="369"/>
      <c r="H25" s="369"/>
      <c r="I25" s="370"/>
      <c r="J25" s="371"/>
      <c r="K25" s="371"/>
      <c r="L25" s="371"/>
      <c r="M25" s="372"/>
      <c r="N25" s="373"/>
    </row>
    <row r="26" spans="1:14" s="709" customFormat="1" ht="12.75" customHeight="1" thickBot="1" x14ac:dyDescent="0.25">
      <c r="A26" s="1081" t="s">
        <v>254</v>
      </c>
      <c r="B26" s="1082"/>
      <c r="C26" s="1083"/>
      <c r="D26" s="703"/>
      <c r="E26" s="703"/>
      <c r="F26" s="703"/>
      <c r="G26" s="704"/>
      <c r="H26" s="704"/>
      <c r="I26" s="705"/>
      <c r="J26" s="706">
        <f>J24-J25</f>
        <v>0</v>
      </c>
      <c r="K26" s="706">
        <f>K24-K25</f>
        <v>0</v>
      </c>
      <c r="L26" s="706">
        <f>L24-L25</f>
        <v>0</v>
      </c>
      <c r="M26" s="707"/>
      <c r="N26" s="708"/>
    </row>
    <row r="27" spans="1:14" ht="12.75" customHeight="1" x14ac:dyDescent="0.2">
      <c r="A27" s="77"/>
      <c r="B27" s="77"/>
      <c r="C27" s="77"/>
      <c r="D27" s="77"/>
      <c r="E27" s="77"/>
      <c r="F27" s="77"/>
      <c r="G27" s="77"/>
      <c r="H27" s="77"/>
      <c r="I27" s="79"/>
      <c r="J27" s="79"/>
      <c r="K27" s="79"/>
      <c r="L27" s="79"/>
      <c r="M27" s="77"/>
      <c r="N27" s="77"/>
    </row>
    <row r="28" spans="1:14" ht="12.75" customHeight="1" x14ac:dyDescent="0.2">
      <c r="A28" s="374" t="s">
        <v>255</v>
      </c>
      <c r="B28" s="82"/>
      <c r="C28" s="82"/>
      <c r="D28" s="82"/>
      <c r="E28" s="82"/>
      <c r="F28" s="82"/>
      <c r="G28" s="82"/>
      <c r="H28" s="82"/>
      <c r="I28" s="1080" t="s">
        <v>256</v>
      </c>
      <c r="J28" s="1080"/>
      <c r="K28" s="1080"/>
      <c r="L28" s="183"/>
      <c r="M28" s="82"/>
      <c r="N28" s="82"/>
    </row>
    <row r="29" spans="1:14" ht="12.75" customHeight="1" thickBot="1" x14ac:dyDescent="0.25">
      <c r="A29" s="80">
        <v>1</v>
      </c>
      <c r="B29" s="82" t="s">
        <v>141</v>
      </c>
      <c r="C29" s="82"/>
      <c r="D29" s="82"/>
      <c r="E29" s="82"/>
      <c r="F29" s="82"/>
      <c r="G29" s="82"/>
      <c r="H29" s="82"/>
      <c r="I29" s="1080" t="s">
        <v>257</v>
      </c>
      <c r="J29" s="1080"/>
      <c r="K29" s="1080"/>
      <c r="L29" s="375"/>
      <c r="M29" s="82"/>
      <c r="N29" s="82"/>
    </row>
    <row r="30" spans="1:14" ht="12.75" customHeight="1" thickBot="1" x14ac:dyDescent="0.25">
      <c r="A30" s="80">
        <v>2</v>
      </c>
      <c r="B30" s="82" t="s">
        <v>142</v>
      </c>
      <c r="C30" s="82"/>
      <c r="D30" s="82"/>
      <c r="E30" s="82"/>
      <c r="F30" s="82"/>
      <c r="G30" s="82"/>
      <c r="H30" s="82"/>
      <c r="I30" s="1080" t="s">
        <v>258</v>
      </c>
      <c r="J30" s="1080"/>
      <c r="K30" s="1080"/>
      <c r="L30" s="376"/>
      <c r="M30" s="82"/>
      <c r="N30" s="82"/>
    </row>
    <row r="31" spans="1:14" ht="12.75" customHeight="1" thickTop="1" x14ac:dyDescent="0.2">
      <c r="A31" s="80">
        <v>3</v>
      </c>
      <c r="B31" s="82" t="s">
        <v>143</v>
      </c>
      <c r="C31" s="82"/>
      <c r="D31" s="82"/>
      <c r="E31" s="82"/>
      <c r="F31" s="82"/>
      <c r="G31" s="82"/>
      <c r="H31" s="82"/>
      <c r="I31" s="82"/>
      <c r="J31" s="82"/>
      <c r="K31" s="82"/>
      <c r="L31" s="77"/>
      <c r="M31" s="82"/>
      <c r="N31" s="82"/>
    </row>
  </sheetData>
  <mergeCells count="23">
    <mergeCell ref="A1:N1"/>
    <mergeCell ref="A3:N3"/>
    <mergeCell ref="A2:N2"/>
    <mergeCell ref="A5:C8"/>
    <mergeCell ref="D5:F6"/>
    <mergeCell ref="G5:I5"/>
    <mergeCell ref="J5:J8"/>
    <mergeCell ref="K5:K8"/>
    <mergeCell ref="L5:L8"/>
    <mergeCell ref="M5:M8"/>
    <mergeCell ref="N5:N8"/>
    <mergeCell ref="G6:G8"/>
    <mergeCell ref="H6:I6"/>
    <mergeCell ref="D7:D8"/>
    <mergeCell ref="E7:E8"/>
    <mergeCell ref="F7:F8"/>
    <mergeCell ref="I29:K29"/>
    <mergeCell ref="I30:K30"/>
    <mergeCell ref="H7:H8"/>
    <mergeCell ref="I7:I8"/>
    <mergeCell ref="A9:C9"/>
    <mergeCell ref="A26:C26"/>
    <mergeCell ref="I28:K28"/>
  </mergeCells>
  <pageMargins left="0.5" right="0.5" top="1" bottom="0.5" header="0.2" footer="0.1"/>
  <pageSetup paperSize="5" scale="63" fitToHeight="0" orientation="landscape" r:id="rId1"/>
  <headerFooter>
    <oddFooter>&amp;R&amp;"Arial,Bold"&amp;10Page 45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9" tint="0.39997558519241921"/>
    <pageSetUpPr fitToPage="1"/>
  </sheetPr>
  <dimension ref="A1:J153"/>
  <sheetViews>
    <sheetView showGridLines="0" zoomScale="85" zoomScaleNormal="85" zoomScaleSheetLayoutView="80" zoomScalePageLayoutView="40" workbookViewId="0">
      <selection activeCell="H4" sqref="H1:H1048576"/>
    </sheetView>
  </sheetViews>
  <sheetFormatPr defaultRowHeight="12.75" customHeight="1" x14ac:dyDescent="0.2"/>
  <cols>
    <col min="1" max="1" width="4" style="86" customWidth="1"/>
    <col min="2" max="2" width="36" style="28" customWidth="1"/>
    <col min="3" max="3" width="6.140625" style="28" customWidth="1"/>
    <col min="4" max="4" width="5.85546875" style="28" customWidth="1"/>
    <col min="5" max="7" width="15.42578125" style="28" customWidth="1"/>
    <col min="8" max="8" width="16" style="28" customWidth="1"/>
    <col min="9" max="9" width="10.140625" style="28" customWidth="1"/>
    <col min="10" max="10" width="6.42578125" style="28" customWidth="1"/>
    <col min="11" max="245" width="9.140625" style="28"/>
    <col min="246" max="246" width="4" style="28" customWidth="1"/>
    <col min="247" max="247" width="36" style="28" customWidth="1"/>
    <col min="248" max="248" width="8.7109375" style="28" customWidth="1"/>
    <col min="249" max="249" width="10" style="28" customWidth="1"/>
    <col min="250" max="250" width="10.7109375" style="28" customWidth="1"/>
    <col min="251" max="251" width="6.140625" style="28" customWidth="1"/>
    <col min="252" max="252" width="5.85546875" style="28" customWidth="1"/>
    <col min="253" max="254" width="12.28515625" style="28" customWidth="1"/>
    <col min="255" max="258" width="15.42578125" style="28" customWidth="1"/>
    <col min="259" max="262" width="11.28515625" style="28" customWidth="1"/>
    <col min="263" max="263" width="15.140625" style="28" customWidth="1"/>
    <col min="264" max="264" width="16" style="28" customWidth="1"/>
    <col min="265" max="265" width="10.140625" style="28" customWidth="1"/>
    <col min="266" max="266" width="6.42578125" style="28" customWidth="1"/>
    <col min="267" max="501" width="9.140625" style="28"/>
    <col min="502" max="502" width="4" style="28" customWidth="1"/>
    <col min="503" max="503" width="36" style="28" customWidth="1"/>
    <col min="504" max="504" width="8.7109375" style="28" customWidth="1"/>
    <col min="505" max="505" width="10" style="28" customWidth="1"/>
    <col min="506" max="506" width="10.7109375" style="28" customWidth="1"/>
    <col min="507" max="507" width="6.140625" style="28" customWidth="1"/>
    <col min="508" max="508" width="5.85546875" style="28" customWidth="1"/>
    <col min="509" max="510" width="12.28515625" style="28" customWidth="1"/>
    <col min="511" max="514" width="15.42578125" style="28" customWidth="1"/>
    <col min="515" max="518" width="11.28515625" style="28" customWidth="1"/>
    <col min="519" max="519" width="15.140625" style="28" customWidth="1"/>
    <col min="520" max="520" width="16" style="28" customWidth="1"/>
    <col min="521" max="521" width="10.140625" style="28" customWidth="1"/>
    <col min="522" max="522" width="6.42578125" style="28" customWidth="1"/>
    <col min="523" max="757" width="9.140625" style="28"/>
    <col min="758" max="758" width="4" style="28" customWidth="1"/>
    <col min="759" max="759" width="36" style="28" customWidth="1"/>
    <col min="760" max="760" width="8.7109375" style="28" customWidth="1"/>
    <col min="761" max="761" width="10" style="28" customWidth="1"/>
    <col min="762" max="762" width="10.7109375" style="28" customWidth="1"/>
    <col min="763" max="763" width="6.140625" style="28" customWidth="1"/>
    <col min="764" max="764" width="5.85546875" style="28" customWidth="1"/>
    <col min="765" max="766" width="12.28515625" style="28" customWidth="1"/>
    <col min="767" max="770" width="15.42578125" style="28" customWidth="1"/>
    <col min="771" max="774" width="11.28515625" style="28" customWidth="1"/>
    <col min="775" max="775" width="15.140625" style="28" customWidth="1"/>
    <col min="776" max="776" width="16" style="28" customWidth="1"/>
    <col min="777" max="777" width="10.140625" style="28" customWidth="1"/>
    <col min="778" max="778" width="6.42578125" style="28" customWidth="1"/>
    <col min="779" max="1013" width="9.140625" style="28"/>
    <col min="1014" max="1014" width="4" style="28" customWidth="1"/>
    <col min="1015" max="1015" width="36" style="28" customWidth="1"/>
    <col min="1016" max="1016" width="8.7109375" style="28" customWidth="1"/>
    <col min="1017" max="1017" width="10" style="28" customWidth="1"/>
    <col min="1018" max="1018" width="10.7109375" style="28" customWidth="1"/>
    <col min="1019" max="1019" width="6.140625" style="28" customWidth="1"/>
    <col min="1020" max="1020" width="5.85546875" style="28" customWidth="1"/>
    <col min="1021" max="1022" width="12.28515625" style="28" customWidth="1"/>
    <col min="1023" max="1026" width="15.42578125" style="28" customWidth="1"/>
    <col min="1027" max="1030" width="11.28515625" style="28" customWidth="1"/>
    <col min="1031" max="1031" width="15.140625" style="28" customWidth="1"/>
    <col min="1032" max="1032" width="16" style="28" customWidth="1"/>
    <col min="1033" max="1033" width="10.140625" style="28" customWidth="1"/>
    <col min="1034" max="1034" width="6.42578125" style="28" customWidth="1"/>
    <col min="1035" max="1269" width="9.140625" style="28"/>
    <col min="1270" max="1270" width="4" style="28" customWidth="1"/>
    <col min="1271" max="1271" width="36" style="28" customWidth="1"/>
    <col min="1272" max="1272" width="8.7109375" style="28" customWidth="1"/>
    <col min="1273" max="1273" width="10" style="28" customWidth="1"/>
    <col min="1274" max="1274" width="10.7109375" style="28" customWidth="1"/>
    <col min="1275" max="1275" width="6.140625" style="28" customWidth="1"/>
    <col min="1276" max="1276" width="5.85546875" style="28" customWidth="1"/>
    <col min="1277" max="1278" width="12.28515625" style="28" customWidth="1"/>
    <col min="1279" max="1282" width="15.42578125" style="28" customWidth="1"/>
    <col min="1283" max="1286" width="11.28515625" style="28" customWidth="1"/>
    <col min="1287" max="1287" width="15.140625" style="28" customWidth="1"/>
    <col min="1288" max="1288" width="16" style="28" customWidth="1"/>
    <col min="1289" max="1289" width="10.140625" style="28" customWidth="1"/>
    <col min="1290" max="1290" width="6.42578125" style="28" customWidth="1"/>
    <col min="1291" max="1525" width="9.140625" style="28"/>
    <col min="1526" max="1526" width="4" style="28" customWidth="1"/>
    <col min="1527" max="1527" width="36" style="28" customWidth="1"/>
    <col min="1528" max="1528" width="8.7109375" style="28" customWidth="1"/>
    <col min="1529" max="1529" width="10" style="28" customWidth="1"/>
    <col min="1530" max="1530" width="10.7109375" style="28" customWidth="1"/>
    <col min="1531" max="1531" width="6.140625" style="28" customWidth="1"/>
    <col min="1532" max="1532" width="5.85546875" style="28" customWidth="1"/>
    <col min="1533" max="1534" width="12.28515625" style="28" customWidth="1"/>
    <col min="1535" max="1538" width="15.42578125" style="28" customWidth="1"/>
    <col min="1539" max="1542" width="11.28515625" style="28" customWidth="1"/>
    <col min="1543" max="1543" width="15.140625" style="28" customWidth="1"/>
    <col min="1544" max="1544" width="16" style="28" customWidth="1"/>
    <col min="1545" max="1545" width="10.140625" style="28" customWidth="1"/>
    <col min="1546" max="1546" width="6.42578125" style="28" customWidth="1"/>
    <col min="1547" max="1781" width="9.140625" style="28"/>
    <col min="1782" max="1782" width="4" style="28" customWidth="1"/>
    <col min="1783" max="1783" width="36" style="28" customWidth="1"/>
    <col min="1784" max="1784" width="8.7109375" style="28" customWidth="1"/>
    <col min="1785" max="1785" width="10" style="28" customWidth="1"/>
    <col min="1786" max="1786" width="10.7109375" style="28" customWidth="1"/>
    <col min="1787" max="1787" width="6.140625" style="28" customWidth="1"/>
    <col min="1788" max="1788" width="5.85546875" style="28" customWidth="1"/>
    <col min="1789" max="1790" width="12.28515625" style="28" customWidth="1"/>
    <col min="1791" max="1794" width="15.42578125" style="28" customWidth="1"/>
    <col min="1795" max="1798" width="11.28515625" style="28" customWidth="1"/>
    <col min="1799" max="1799" width="15.140625" style="28" customWidth="1"/>
    <col min="1800" max="1800" width="16" style="28" customWidth="1"/>
    <col min="1801" max="1801" width="10.140625" style="28" customWidth="1"/>
    <col min="1802" max="1802" width="6.42578125" style="28" customWidth="1"/>
    <col min="1803" max="2037" width="9.140625" style="28"/>
    <col min="2038" max="2038" width="4" style="28" customWidth="1"/>
    <col min="2039" max="2039" width="36" style="28" customWidth="1"/>
    <col min="2040" max="2040" width="8.7109375" style="28" customWidth="1"/>
    <col min="2041" max="2041" width="10" style="28" customWidth="1"/>
    <col min="2042" max="2042" width="10.7109375" style="28" customWidth="1"/>
    <col min="2043" max="2043" width="6.140625" style="28" customWidth="1"/>
    <col min="2044" max="2044" width="5.85546875" style="28" customWidth="1"/>
    <col min="2045" max="2046" width="12.28515625" style="28" customWidth="1"/>
    <col min="2047" max="2050" width="15.42578125" style="28" customWidth="1"/>
    <col min="2051" max="2054" width="11.28515625" style="28" customWidth="1"/>
    <col min="2055" max="2055" width="15.140625" style="28" customWidth="1"/>
    <col min="2056" max="2056" width="16" style="28" customWidth="1"/>
    <col min="2057" max="2057" width="10.140625" style="28" customWidth="1"/>
    <col min="2058" max="2058" width="6.42578125" style="28" customWidth="1"/>
    <col min="2059" max="2293" width="9.140625" style="28"/>
    <col min="2294" max="2294" width="4" style="28" customWidth="1"/>
    <col min="2295" max="2295" width="36" style="28" customWidth="1"/>
    <col min="2296" max="2296" width="8.7109375" style="28" customWidth="1"/>
    <col min="2297" max="2297" width="10" style="28" customWidth="1"/>
    <col min="2298" max="2298" width="10.7109375" style="28" customWidth="1"/>
    <col min="2299" max="2299" width="6.140625" style="28" customWidth="1"/>
    <col min="2300" max="2300" width="5.85546875" style="28" customWidth="1"/>
    <col min="2301" max="2302" width="12.28515625" style="28" customWidth="1"/>
    <col min="2303" max="2306" width="15.42578125" style="28" customWidth="1"/>
    <col min="2307" max="2310" width="11.28515625" style="28" customWidth="1"/>
    <col min="2311" max="2311" width="15.140625" style="28" customWidth="1"/>
    <col min="2312" max="2312" width="16" style="28" customWidth="1"/>
    <col min="2313" max="2313" width="10.140625" style="28" customWidth="1"/>
    <col min="2314" max="2314" width="6.42578125" style="28" customWidth="1"/>
    <col min="2315" max="2549" width="9.140625" style="28"/>
    <col min="2550" max="2550" width="4" style="28" customWidth="1"/>
    <col min="2551" max="2551" width="36" style="28" customWidth="1"/>
    <col min="2552" max="2552" width="8.7109375" style="28" customWidth="1"/>
    <col min="2553" max="2553" width="10" style="28" customWidth="1"/>
    <col min="2554" max="2554" width="10.7109375" style="28" customWidth="1"/>
    <col min="2555" max="2555" width="6.140625" style="28" customWidth="1"/>
    <col min="2556" max="2556" width="5.85546875" style="28" customWidth="1"/>
    <col min="2557" max="2558" width="12.28515625" style="28" customWidth="1"/>
    <col min="2559" max="2562" width="15.42578125" style="28" customWidth="1"/>
    <col min="2563" max="2566" width="11.28515625" style="28" customWidth="1"/>
    <col min="2567" max="2567" width="15.140625" style="28" customWidth="1"/>
    <col min="2568" max="2568" width="16" style="28" customWidth="1"/>
    <col min="2569" max="2569" width="10.140625" style="28" customWidth="1"/>
    <col min="2570" max="2570" width="6.42578125" style="28" customWidth="1"/>
    <col min="2571" max="2805" width="9.140625" style="28"/>
    <col min="2806" max="2806" width="4" style="28" customWidth="1"/>
    <col min="2807" max="2807" width="36" style="28" customWidth="1"/>
    <col min="2808" max="2808" width="8.7109375" style="28" customWidth="1"/>
    <col min="2809" max="2809" width="10" style="28" customWidth="1"/>
    <col min="2810" max="2810" width="10.7109375" style="28" customWidth="1"/>
    <col min="2811" max="2811" width="6.140625" style="28" customWidth="1"/>
    <col min="2812" max="2812" width="5.85546875" style="28" customWidth="1"/>
    <col min="2813" max="2814" width="12.28515625" style="28" customWidth="1"/>
    <col min="2815" max="2818" width="15.42578125" style="28" customWidth="1"/>
    <col min="2819" max="2822" width="11.28515625" style="28" customWidth="1"/>
    <col min="2823" max="2823" width="15.140625" style="28" customWidth="1"/>
    <col min="2824" max="2824" width="16" style="28" customWidth="1"/>
    <col min="2825" max="2825" width="10.140625" style="28" customWidth="1"/>
    <col min="2826" max="2826" width="6.42578125" style="28" customWidth="1"/>
    <col min="2827" max="3061" width="9.140625" style="28"/>
    <col min="3062" max="3062" width="4" style="28" customWidth="1"/>
    <col min="3063" max="3063" width="36" style="28" customWidth="1"/>
    <col min="3064" max="3064" width="8.7109375" style="28" customWidth="1"/>
    <col min="3065" max="3065" width="10" style="28" customWidth="1"/>
    <col min="3066" max="3066" width="10.7109375" style="28" customWidth="1"/>
    <col min="3067" max="3067" width="6.140625" style="28" customWidth="1"/>
    <col min="3068" max="3068" width="5.85546875" style="28" customWidth="1"/>
    <col min="3069" max="3070" width="12.28515625" style="28" customWidth="1"/>
    <col min="3071" max="3074" width="15.42578125" style="28" customWidth="1"/>
    <col min="3075" max="3078" width="11.28515625" style="28" customWidth="1"/>
    <col min="3079" max="3079" width="15.140625" style="28" customWidth="1"/>
    <col min="3080" max="3080" width="16" style="28" customWidth="1"/>
    <col min="3081" max="3081" width="10.140625" style="28" customWidth="1"/>
    <col min="3082" max="3082" width="6.42578125" style="28" customWidth="1"/>
    <col min="3083" max="3317" width="9.140625" style="28"/>
    <col min="3318" max="3318" width="4" style="28" customWidth="1"/>
    <col min="3319" max="3319" width="36" style="28" customWidth="1"/>
    <col min="3320" max="3320" width="8.7109375" style="28" customWidth="1"/>
    <col min="3321" max="3321" width="10" style="28" customWidth="1"/>
    <col min="3322" max="3322" width="10.7109375" style="28" customWidth="1"/>
    <col min="3323" max="3323" width="6.140625" style="28" customWidth="1"/>
    <col min="3324" max="3324" width="5.85546875" style="28" customWidth="1"/>
    <col min="3325" max="3326" width="12.28515625" style="28" customWidth="1"/>
    <col min="3327" max="3330" width="15.42578125" style="28" customWidth="1"/>
    <col min="3331" max="3334" width="11.28515625" style="28" customWidth="1"/>
    <col min="3335" max="3335" width="15.140625" style="28" customWidth="1"/>
    <col min="3336" max="3336" width="16" style="28" customWidth="1"/>
    <col min="3337" max="3337" width="10.140625" style="28" customWidth="1"/>
    <col min="3338" max="3338" width="6.42578125" style="28" customWidth="1"/>
    <col min="3339" max="3573" width="9.140625" style="28"/>
    <col min="3574" max="3574" width="4" style="28" customWidth="1"/>
    <col min="3575" max="3575" width="36" style="28" customWidth="1"/>
    <col min="3576" max="3576" width="8.7109375" style="28" customWidth="1"/>
    <col min="3577" max="3577" width="10" style="28" customWidth="1"/>
    <col min="3578" max="3578" width="10.7109375" style="28" customWidth="1"/>
    <col min="3579" max="3579" width="6.140625" style="28" customWidth="1"/>
    <col min="3580" max="3580" width="5.85546875" style="28" customWidth="1"/>
    <col min="3581" max="3582" width="12.28515625" style="28" customWidth="1"/>
    <col min="3583" max="3586" width="15.42578125" style="28" customWidth="1"/>
    <col min="3587" max="3590" width="11.28515625" style="28" customWidth="1"/>
    <col min="3591" max="3591" width="15.140625" style="28" customWidth="1"/>
    <col min="3592" max="3592" width="16" style="28" customWidth="1"/>
    <col min="3593" max="3593" width="10.140625" style="28" customWidth="1"/>
    <col min="3594" max="3594" width="6.42578125" style="28" customWidth="1"/>
    <col min="3595" max="3829" width="9.140625" style="28"/>
    <col min="3830" max="3830" width="4" style="28" customWidth="1"/>
    <col min="3831" max="3831" width="36" style="28" customWidth="1"/>
    <col min="3832" max="3832" width="8.7109375" style="28" customWidth="1"/>
    <col min="3833" max="3833" width="10" style="28" customWidth="1"/>
    <col min="3834" max="3834" width="10.7109375" style="28" customWidth="1"/>
    <col min="3835" max="3835" width="6.140625" style="28" customWidth="1"/>
    <col min="3836" max="3836" width="5.85546875" style="28" customWidth="1"/>
    <col min="3837" max="3838" width="12.28515625" style="28" customWidth="1"/>
    <col min="3839" max="3842" width="15.42578125" style="28" customWidth="1"/>
    <col min="3843" max="3846" width="11.28515625" style="28" customWidth="1"/>
    <col min="3847" max="3847" width="15.140625" style="28" customWidth="1"/>
    <col min="3848" max="3848" width="16" style="28" customWidth="1"/>
    <col min="3849" max="3849" width="10.140625" style="28" customWidth="1"/>
    <col min="3850" max="3850" width="6.42578125" style="28" customWidth="1"/>
    <col min="3851" max="4085" width="9.140625" style="28"/>
    <col min="4086" max="4086" width="4" style="28" customWidth="1"/>
    <col min="4087" max="4087" width="36" style="28" customWidth="1"/>
    <col min="4088" max="4088" width="8.7109375" style="28" customWidth="1"/>
    <col min="4089" max="4089" width="10" style="28" customWidth="1"/>
    <col min="4090" max="4090" width="10.7109375" style="28" customWidth="1"/>
    <col min="4091" max="4091" width="6.140625" style="28" customWidth="1"/>
    <col min="4092" max="4092" width="5.85546875" style="28" customWidth="1"/>
    <col min="4093" max="4094" width="12.28515625" style="28" customWidth="1"/>
    <col min="4095" max="4098" width="15.42578125" style="28" customWidth="1"/>
    <col min="4099" max="4102" width="11.28515625" style="28" customWidth="1"/>
    <col min="4103" max="4103" width="15.140625" style="28" customWidth="1"/>
    <col min="4104" max="4104" width="16" style="28" customWidth="1"/>
    <col min="4105" max="4105" width="10.140625" style="28" customWidth="1"/>
    <col min="4106" max="4106" width="6.42578125" style="28" customWidth="1"/>
    <col min="4107" max="4341" width="9.140625" style="28"/>
    <col min="4342" max="4342" width="4" style="28" customWidth="1"/>
    <col min="4343" max="4343" width="36" style="28" customWidth="1"/>
    <col min="4344" max="4344" width="8.7109375" style="28" customWidth="1"/>
    <col min="4345" max="4345" width="10" style="28" customWidth="1"/>
    <col min="4346" max="4346" width="10.7109375" style="28" customWidth="1"/>
    <col min="4347" max="4347" width="6.140625" style="28" customWidth="1"/>
    <col min="4348" max="4348" width="5.85546875" style="28" customWidth="1"/>
    <col min="4349" max="4350" width="12.28515625" style="28" customWidth="1"/>
    <col min="4351" max="4354" width="15.42578125" style="28" customWidth="1"/>
    <col min="4355" max="4358" width="11.28515625" style="28" customWidth="1"/>
    <col min="4359" max="4359" width="15.140625" style="28" customWidth="1"/>
    <col min="4360" max="4360" width="16" style="28" customWidth="1"/>
    <col min="4361" max="4361" width="10.140625" style="28" customWidth="1"/>
    <col min="4362" max="4362" width="6.42578125" style="28" customWidth="1"/>
    <col min="4363" max="4597" width="9.140625" style="28"/>
    <col min="4598" max="4598" width="4" style="28" customWidth="1"/>
    <col min="4599" max="4599" width="36" style="28" customWidth="1"/>
    <col min="4600" max="4600" width="8.7109375" style="28" customWidth="1"/>
    <col min="4601" max="4601" width="10" style="28" customWidth="1"/>
    <col min="4602" max="4602" width="10.7109375" style="28" customWidth="1"/>
    <col min="4603" max="4603" width="6.140625" style="28" customWidth="1"/>
    <col min="4604" max="4604" width="5.85546875" style="28" customWidth="1"/>
    <col min="4605" max="4606" width="12.28515625" style="28" customWidth="1"/>
    <col min="4607" max="4610" width="15.42578125" style="28" customWidth="1"/>
    <col min="4611" max="4614" width="11.28515625" style="28" customWidth="1"/>
    <col min="4615" max="4615" width="15.140625" style="28" customWidth="1"/>
    <col min="4616" max="4616" width="16" style="28" customWidth="1"/>
    <col min="4617" max="4617" width="10.140625" style="28" customWidth="1"/>
    <col min="4618" max="4618" width="6.42578125" style="28" customWidth="1"/>
    <col min="4619" max="4853" width="9.140625" style="28"/>
    <col min="4854" max="4854" width="4" style="28" customWidth="1"/>
    <col min="4855" max="4855" width="36" style="28" customWidth="1"/>
    <col min="4856" max="4856" width="8.7109375" style="28" customWidth="1"/>
    <col min="4857" max="4857" width="10" style="28" customWidth="1"/>
    <col min="4858" max="4858" width="10.7109375" style="28" customWidth="1"/>
    <col min="4859" max="4859" width="6.140625" style="28" customWidth="1"/>
    <col min="4860" max="4860" width="5.85546875" style="28" customWidth="1"/>
    <col min="4861" max="4862" width="12.28515625" style="28" customWidth="1"/>
    <col min="4863" max="4866" width="15.42578125" style="28" customWidth="1"/>
    <col min="4867" max="4870" width="11.28515625" style="28" customWidth="1"/>
    <col min="4871" max="4871" width="15.140625" style="28" customWidth="1"/>
    <col min="4872" max="4872" width="16" style="28" customWidth="1"/>
    <col min="4873" max="4873" width="10.140625" style="28" customWidth="1"/>
    <col min="4874" max="4874" width="6.42578125" style="28" customWidth="1"/>
    <col min="4875" max="5109" width="9.140625" style="28"/>
    <col min="5110" max="5110" width="4" style="28" customWidth="1"/>
    <col min="5111" max="5111" width="36" style="28" customWidth="1"/>
    <col min="5112" max="5112" width="8.7109375" style="28" customWidth="1"/>
    <col min="5113" max="5113" width="10" style="28" customWidth="1"/>
    <col min="5114" max="5114" width="10.7109375" style="28" customWidth="1"/>
    <col min="5115" max="5115" width="6.140625" style="28" customWidth="1"/>
    <col min="5116" max="5116" width="5.85546875" style="28" customWidth="1"/>
    <col min="5117" max="5118" width="12.28515625" style="28" customWidth="1"/>
    <col min="5119" max="5122" width="15.42578125" style="28" customWidth="1"/>
    <col min="5123" max="5126" width="11.28515625" style="28" customWidth="1"/>
    <col min="5127" max="5127" width="15.140625" style="28" customWidth="1"/>
    <col min="5128" max="5128" width="16" style="28" customWidth="1"/>
    <col min="5129" max="5129" width="10.140625" style="28" customWidth="1"/>
    <col min="5130" max="5130" width="6.42578125" style="28" customWidth="1"/>
    <col min="5131" max="5365" width="9.140625" style="28"/>
    <col min="5366" max="5366" width="4" style="28" customWidth="1"/>
    <col min="5367" max="5367" width="36" style="28" customWidth="1"/>
    <col min="5368" max="5368" width="8.7109375" style="28" customWidth="1"/>
    <col min="5369" max="5369" width="10" style="28" customWidth="1"/>
    <col min="5370" max="5370" width="10.7109375" style="28" customWidth="1"/>
    <col min="5371" max="5371" width="6.140625" style="28" customWidth="1"/>
    <col min="5372" max="5372" width="5.85546875" style="28" customWidth="1"/>
    <col min="5373" max="5374" width="12.28515625" style="28" customWidth="1"/>
    <col min="5375" max="5378" width="15.42578125" style="28" customWidth="1"/>
    <col min="5379" max="5382" width="11.28515625" style="28" customWidth="1"/>
    <col min="5383" max="5383" width="15.140625" style="28" customWidth="1"/>
    <col min="5384" max="5384" width="16" style="28" customWidth="1"/>
    <col min="5385" max="5385" width="10.140625" style="28" customWidth="1"/>
    <col min="5386" max="5386" width="6.42578125" style="28" customWidth="1"/>
    <col min="5387" max="5621" width="9.140625" style="28"/>
    <col min="5622" max="5622" width="4" style="28" customWidth="1"/>
    <col min="5623" max="5623" width="36" style="28" customWidth="1"/>
    <col min="5624" max="5624" width="8.7109375" style="28" customWidth="1"/>
    <col min="5625" max="5625" width="10" style="28" customWidth="1"/>
    <col min="5626" max="5626" width="10.7109375" style="28" customWidth="1"/>
    <col min="5627" max="5627" width="6.140625" style="28" customWidth="1"/>
    <col min="5628" max="5628" width="5.85546875" style="28" customWidth="1"/>
    <col min="5629" max="5630" width="12.28515625" style="28" customWidth="1"/>
    <col min="5631" max="5634" width="15.42578125" style="28" customWidth="1"/>
    <col min="5635" max="5638" width="11.28515625" style="28" customWidth="1"/>
    <col min="5639" max="5639" width="15.140625" style="28" customWidth="1"/>
    <col min="5640" max="5640" width="16" style="28" customWidth="1"/>
    <col min="5641" max="5641" width="10.140625" style="28" customWidth="1"/>
    <col min="5642" max="5642" width="6.42578125" style="28" customWidth="1"/>
    <col min="5643" max="5877" width="9.140625" style="28"/>
    <col min="5878" max="5878" width="4" style="28" customWidth="1"/>
    <col min="5879" max="5879" width="36" style="28" customWidth="1"/>
    <col min="5880" max="5880" width="8.7109375" style="28" customWidth="1"/>
    <col min="5881" max="5881" width="10" style="28" customWidth="1"/>
    <col min="5882" max="5882" width="10.7109375" style="28" customWidth="1"/>
    <col min="5883" max="5883" width="6.140625" style="28" customWidth="1"/>
    <col min="5884" max="5884" width="5.85546875" style="28" customWidth="1"/>
    <col min="5885" max="5886" width="12.28515625" style="28" customWidth="1"/>
    <col min="5887" max="5890" width="15.42578125" style="28" customWidth="1"/>
    <col min="5891" max="5894" width="11.28515625" style="28" customWidth="1"/>
    <col min="5895" max="5895" width="15.140625" style="28" customWidth="1"/>
    <col min="5896" max="5896" width="16" style="28" customWidth="1"/>
    <col min="5897" max="5897" width="10.140625" style="28" customWidth="1"/>
    <col min="5898" max="5898" width="6.42578125" style="28" customWidth="1"/>
    <col min="5899" max="6133" width="9.140625" style="28"/>
    <col min="6134" max="6134" width="4" style="28" customWidth="1"/>
    <col min="6135" max="6135" width="36" style="28" customWidth="1"/>
    <col min="6136" max="6136" width="8.7109375" style="28" customWidth="1"/>
    <col min="6137" max="6137" width="10" style="28" customWidth="1"/>
    <col min="6138" max="6138" width="10.7109375" style="28" customWidth="1"/>
    <col min="6139" max="6139" width="6.140625" style="28" customWidth="1"/>
    <col min="6140" max="6140" width="5.85546875" style="28" customWidth="1"/>
    <col min="6141" max="6142" width="12.28515625" style="28" customWidth="1"/>
    <col min="6143" max="6146" width="15.42578125" style="28" customWidth="1"/>
    <col min="6147" max="6150" width="11.28515625" style="28" customWidth="1"/>
    <col min="6151" max="6151" width="15.140625" style="28" customWidth="1"/>
    <col min="6152" max="6152" width="16" style="28" customWidth="1"/>
    <col min="6153" max="6153" width="10.140625" style="28" customWidth="1"/>
    <col min="6154" max="6154" width="6.42578125" style="28" customWidth="1"/>
    <col min="6155" max="6389" width="9.140625" style="28"/>
    <col min="6390" max="6390" width="4" style="28" customWidth="1"/>
    <col min="6391" max="6391" width="36" style="28" customWidth="1"/>
    <col min="6392" max="6392" width="8.7109375" style="28" customWidth="1"/>
    <col min="6393" max="6393" width="10" style="28" customWidth="1"/>
    <col min="6394" max="6394" width="10.7109375" style="28" customWidth="1"/>
    <col min="6395" max="6395" width="6.140625" style="28" customWidth="1"/>
    <col min="6396" max="6396" width="5.85546875" style="28" customWidth="1"/>
    <col min="6397" max="6398" width="12.28515625" style="28" customWidth="1"/>
    <col min="6399" max="6402" width="15.42578125" style="28" customWidth="1"/>
    <col min="6403" max="6406" width="11.28515625" style="28" customWidth="1"/>
    <col min="6407" max="6407" width="15.140625" style="28" customWidth="1"/>
    <col min="6408" max="6408" width="16" style="28" customWidth="1"/>
    <col min="6409" max="6409" width="10.140625" style="28" customWidth="1"/>
    <col min="6410" max="6410" width="6.42578125" style="28" customWidth="1"/>
    <col min="6411" max="6645" width="9.140625" style="28"/>
    <col min="6646" max="6646" width="4" style="28" customWidth="1"/>
    <col min="6647" max="6647" width="36" style="28" customWidth="1"/>
    <col min="6648" max="6648" width="8.7109375" style="28" customWidth="1"/>
    <col min="6649" max="6649" width="10" style="28" customWidth="1"/>
    <col min="6650" max="6650" width="10.7109375" style="28" customWidth="1"/>
    <col min="6651" max="6651" width="6.140625" style="28" customWidth="1"/>
    <col min="6652" max="6652" width="5.85546875" style="28" customWidth="1"/>
    <col min="6653" max="6654" width="12.28515625" style="28" customWidth="1"/>
    <col min="6655" max="6658" width="15.42578125" style="28" customWidth="1"/>
    <col min="6659" max="6662" width="11.28515625" style="28" customWidth="1"/>
    <col min="6663" max="6663" width="15.140625" style="28" customWidth="1"/>
    <col min="6664" max="6664" width="16" style="28" customWidth="1"/>
    <col min="6665" max="6665" width="10.140625" style="28" customWidth="1"/>
    <col min="6666" max="6666" width="6.42578125" style="28" customWidth="1"/>
    <col min="6667" max="6901" width="9.140625" style="28"/>
    <col min="6902" max="6902" width="4" style="28" customWidth="1"/>
    <col min="6903" max="6903" width="36" style="28" customWidth="1"/>
    <col min="6904" max="6904" width="8.7109375" style="28" customWidth="1"/>
    <col min="6905" max="6905" width="10" style="28" customWidth="1"/>
    <col min="6906" max="6906" width="10.7109375" style="28" customWidth="1"/>
    <col min="6907" max="6907" width="6.140625" style="28" customWidth="1"/>
    <col min="6908" max="6908" width="5.85546875" style="28" customWidth="1"/>
    <col min="6909" max="6910" width="12.28515625" style="28" customWidth="1"/>
    <col min="6911" max="6914" width="15.42578125" style="28" customWidth="1"/>
    <col min="6915" max="6918" width="11.28515625" style="28" customWidth="1"/>
    <col min="6919" max="6919" width="15.140625" style="28" customWidth="1"/>
    <col min="6920" max="6920" width="16" style="28" customWidth="1"/>
    <col min="6921" max="6921" width="10.140625" style="28" customWidth="1"/>
    <col min="6922" max="6922" width="6.42578125" style="28" customWidth="1"/>
    <col min="6923" max="7157" width="9.140625" style="28"/>
    <col min="7158" max="7158" width="4" style="28" customWidth="1"/>
    <col min="7159" max="7159" width="36" style="28" customWidth="1"/>
    <col min="7160" max="7160" width="8.7109375" style="28" customWidth="1"/>
    <col min="7161" max="7161" width="10" style="28" customWidth="1"/>
    <col min="7162" max="7162" width="10.7109375" style="28" customWidth="1"/>
    <col min="7163" max="7163" width="6.140625" style="28" customWidth="1"/>
    <col min="7164" max="7164" width="5.85546875" style="28" customWidth="1"/>
    <col min="7165" max="7166" width="12.28515625" style="28" customWidth="1"/>
    <col min="7167" max="7170" width="15.42578125" style="28" customWidth="1"/>
    <col min="7171" max="7174" width="11.28515625" style="28" customWidth="1"/>
    <col min="7175" max="7175" width="15.140625" style="28" customWidth="1"/>
    <col min="7176" max="7176" width="16" style="28" customWidth="1"/>
    <col min="7177" max="7177" width="10.140625" style="28" customWidth="1"/>
    <col min="7178" max="7178" width="6.42578125" style="28" customWidth="1"/>
    <col min="7179" max="7413" width="9.140625" style="28"/>
    <col min="7414" max="7414" width="4" style="28" customWidth="1"/>
    <col min="7415" max="7415" width="36" style="28" customWidth="1"/>
    <col min="7416" max="7416" width="8.7109375" style="28" customWidth="1"/>
    <col min="7417" max="7417" width="10" style="28" customWidth="1"/>
    <col min="7418" max="7418" width="10.7109375" style="28" customWidth="1"/>
    <col min="7419" max="7419" width="6.140625" style="28" customWidth="1"/>
    <col min="7420" max="7420" width="5.85546875" style="28" customWidth="1"/>
    <col min="7421" max="7422" width="12.28515625" style="28" customWidth="1"/>
    <col min="7423" max="7426" width="15.42578125" style="28" customWidth="1"/>
    <col min="7427" max="7430" width="11.28515625" style="28" customWidth="1"/>
    <col min="7431" max="7431" width="15.140625" style="28" customWidth="1"/>
    <col min="7432" max="7432" width="16" style="28" customWidth="1"/>
    <col min="7433" max="7433" width="10.140625" style="28" customWidth="1"/>
    <col min="7434" max="7434" width="6.42578125" style="28" customWidth="1"/>
    <col min="7435" max="7669" width="9.140625" style="28"/>
    <col min="7670" max="7670" width="4" style="28" customWidth="1"/>
    <col min="7671" max="7671" width="36" style="28" customWidth="1"/>
    <col min="7672" max="7672" width="8.7109375" style="28" customWidth="1"/>
    <col min="7673" max="7673" width="10" style="28" customWidth="1"/>
    <col min="7674" max="7674" width="10.7109375" style="28" customWidth="1"/>
    <col min="7675" max="7675" width="6.140625" style="28" customWidth="1"/>
    <col min="7676" max="7676" width="5.85546875" style="28" customWidth="1"/>
    <col min="7677" max="7678" width="12.28515625" style="28" customWidth="1"/>
    <col min="7679" max="7682" width="15.42578125" style="28" customWidth="1"/>
    <col min="7683" max="7686" width="11.28515625" style="28" customWidth="1"/>
    <col min="7687" max="7687" width="15.140625" style="28" customWidth="1"/>
    <col min="7688" max="7688" width="16" style="28" customWidth="1"/>
    <col min="7689" max="7689" width="10.140625" style="28" customWidth="1"/>
    <col min="7690" max="7690" width="6.42578125" style="28" customWidth="1"/>
    <col min="7691" max="7925" width="9.140625" style="28"/>
    <col min="7926" max="7926" width="4" style="28" customWidth="1"/>
    <col min="7927" max="7927" width="36" style="28" customWidth="1"/>
    <col min="7928" max="7928" width="8.7109375" style="28" customWidth="1"/>
    <col min="7929" max="7929" width="10" style="28" customWidth="1"/>
    <col min="7930" max="7930" width="10.7109375" style="28" customWidth="1"/>
    <col min="7931" max="7931" width="6.140625" style="28" customWidth="1"/>
    <col min="7932" max="7932" width="5.85546875" style="28" customWidth="1"/>
    <col min="7933" max="7934" width="12.28515625" style="28" customWidth="1"/>
    <col min="7935" max="7938" width="15.42578125" style="28" customWidth="1"/>
    <col min="7939" max="7942" width="11.28515625" style="28" customWidth="1"/>
    <col min="7943" max="7943" width="15.140625" style="28" customWidth="1"/>
    <col min="7944" max="7944" width="16" style="28" customWidth="1"/>
    <col min="7945" max="7945" width="10.140625" style="28" customWidth="1"/>
    <col min="7946" max="7946" width="6.42578125" style="28" customWidth="1"/>
    <col min="7947" max="8181" width="9.140625" style="28"/>
    <col min="8182" max="8182" width="4" style="28" customWidth="1"/>
    <col min="8183" max="8183" width="36" style="28" customWidth="1"/>
    <col min="8184" max="8184" width="8.7109375" style="28" customWidth="1"/>
    <col min="8185" max="8185" width="10" style="28" customWidth="1"/>
    <col min="8186" max="8186" width="10.7109375" style="28" customWidth="1"/>
    <col min="8187" max="8187" width="6.140625" style="28" customWidth="1"/>
    <col min="8188" max="8188" width="5.85546875" style="28" customWidth="1"/>
    <col min="8189" max="8190" width="12.28515625" style="28" customWidth="1"/>
    <col min="8191" max="8194" width="15.42578125" style="28" customWidth="1"/>
    <col min="8195" max="8198" width="11.28515625" style="28" customWidth="1"/>
    <col min="8199" max="8199" width="15.140625" style="28" customWidth="1"/>
    <col min="8200" max="8200" width="16" style="28" customWidth="1"/>
    <col min="8201" max="8201" width="10.140625" style="28" customWidth="1"/>
    <col min="8202" max="8202" width="6.42578125" style="28" customWidth="1"/>
    <col min="8203" max="8437" width="9.140625" style="28"/>
    <col min="8438" max="8438" width="4" style="28" customWidth="1"/>
    <col min="8439" max="8439" width="36" style="28" customWidth="1"/>
    <col min="8440" max="8440" width="8.7109375" style="28" customWidth="1"/>
    <col min="8441" max="8441" width="10" style="28" customWidth="1"/>
    <col min="8442" max="8442" width="10.7109375" style="28" customWidth="1"/>
    <col min="8443" max="8443" width="6.140625" style="28" customWidth="1"/>
    <col min="8444" max="8444" width="5.85546875" style="28" customWidth="1"/>
    <col min="8445" max="8446" width="12.28515625" style="28" customWidth="1"/>
    <col min="8447" max="8450" width="15.42578125" style="28" customWidth="1"/>
    <col min="8451" max="8454" width="11.28515625" style="28" customWidth="1"/>
    <col min="8455" max="8455" width="15.140625" style="28" customWidth="1"/>
    <col min="8456" max="8456" width="16" style="28" customWidth="1"/>
    <col min="8457" max="8457" width="10.140625" style="28" customWidth="1"/>
    <col min="8458" max="8458" width="6.42578125" style="28" customWidth="1"/>
    <col min="8459" max="8693" width="9.140625" style="28"/>
    <col min="8694" max="8694" width="4" style="28" customWidth="1"/>
    <col min="8695" max="8695" width="36" style="28" customWidth="1"/>
    <col min="8696" max="8696" width="8.7109375" style="28" customWidth="1"/>
    <col min="8697" max="8697" width="10" style="28" customWidth="1"/>
    <col min="8698" max="8698" width="10.7109375" style="28" customWidth="1"/>
    <col min="8699" max="8699" width="6.140625" style="28" customWidth="1"/>
    <col min="8700" max="8700" width="5.85546875" style="28" customWidth="1"/>
    <col min="8701" max="8702" width="12.28515625" style="28" customWidth="1"/>
    <col min="8703" max="8706" width="15.42578125" style="28" customWidth="1"/>
    <col min="8707" max="8710" width="11.28515625" style="28" customWidth="1"/>
    <col min="8711" max="8711" width="15.140625" style="28" customWidth="1"/>
    <col min="8712" max="8712" width="16" style="28" customWidth="1"/>
    <col min="8713" max="8713" width="10.140625" style="28" customWidth="1"/>
    <col min="8714" max="8714" width="6.42578125" style="28" customWidth="1"/>
    <col min="8715" max="8949" width="9.140625" style="28"/>
    <col min="8950" max="8950" width="4" style="28" customWidth="1"/>
    <col min="8951" max="8951" width="36" style="28" customWidth="1"/>
    <col min="8952" max="8952" width="8.7109375" style="28" customWidth="1"/>
    <col min="8953" max="8953" width="10" style="28" customWidth="1"/>
    <col min="8954" max="8954" width="10.7109375" style="28" customWidth="1"/>
    <col min="8955" max="8955" width="6.140625" style="28" customWidth="1"/>
    <col min="8956" max="8956" width="5.85546875" style="28" customWidth="1"/>
    <col min="8957" max="8958" width="12.28515625" style="28" customWidth="1"/>
    <col min="8959" max="8962" width="15.42578125" style="28" customWidth="1"/>
    <col min="8963" max="8966" width="11.28515625" style="28" customWidth="1"/>
    <col min="8967" max="8967" width="15.140625" style="28" customWidth="1"/>
    <col min="8968" max="8968" width="16" style="28" customWidth="1"/>
    <col min="8969" max="8969" width="10.140625" style="28" customWidth="1"/>
    <col min="8970" max="8970" width="6.42578125" style="28" customWidth="1"/>
    <col min="8971" max="9205" width="9.140625" style="28"/>
    <col min="9206" max="9206" width="4" style="28" customWidth="1"/>
    <col min="9207" max="9207" width="36" style="28" customWidth="1"/>
    <col min="9208" max="9208" width="8.7109375" style="28" customWidth="1"/>
    <col min="9209" max="9209" width="10" style="28" customWidth="1"/>
    <col min="9210" max="9210" width="10.7109375" style="28" customWidth="1"/>
    <col min="9211" max="9211" width="6.140625" style="28" customWidth="1"/>
    <col min="9212" max="9212" width="5.85546875" style="28" customWidth="1"/>
    <col min="9213" max="9214" width="12.28515625" style="28" customWidth="1"/>
    <col min="9215" max="9218" width="15.42578125" style="28" customWidth="1"/>
    <col min="9219" max="9222" width="11.28515625" style="28" customWidth="1"/>
    <col min="9223" max="9223" width="15.140625" style="28" customWidth="1"/>
    <col min="9224" max="9224" width="16" style="28" customWidth="1"/>
    <col min="9225" max="9225" width="10.140625" style="28" customWidth="1"/>
    <col min="9226" max="9226" width="6.42578125" style="28" customWidth="1"/>
    <col min="9227" max="9461" width="9.140625" style="28"/>
    <col min="9462" max="9462" width="4" style="28" customWidth="1"/>
    <col min="9463" max="9463" width="36" style="28" customWidth="1"/>
    <col min="9464" max="9464" width="8.7109375" style="28" customWidth="1"/>
    <col min="9465" max="9465" width="10" style="28" customWidth="1"/>
    <col min="9466" max="9466" width="10.7109375" style="28" customWidth="1"/>
    <col min="9467" max="9467" width="6.140625" style="28" customWidth="1"/>
    <col min="9468" max="9468" width="5.85546875" style="28" customWidth="1"/>
    <col min="9469" max="9470" width="12.28515625" style="28" customWidth="1"/>
    <col min="9471" max="9474" width="15.42578125" style="28" customWidth="1"/>
    <col min="9475" max="9478" width="11.28515625" style="28" customWidth="1"/>
    <col min="9479" max="9479" width="15.140625" style="28" customWidth="1"/>
    <col min="9480" max="9480" width="16" style="28" customWidth="1"/>
    <col min="9481" max="9481" width="10.140625" style="28" customWidth="1"/>
    <col min="9482" max="9482" width="6.42578125" style="28" customWidth="1"/>
    <col min="9483" max="9717" width="9.140625" style="28"/>
    <col min="9718" max="9718" width="4" style="28" customWidth="1"/>
    <col min="9719" max="9719" width="36" style="28" customWidth="1"/>
    <col min="9720" max="9720" width="8.7109375" style="28" customWidth="1"/>
    <col min="9721" max="9721" width="10" style="28" customWidth="1"/>
    <col min="9722" max="9722" width="10.7109375" style="28" customWidth="1"/>
    <col min="9723" max="9723" width="6.140625" style="28" customWidth="1"/>
    <col min="9724" max="9724" width="5.85546875" style="28" customWidth="1"/>
    <col min="9725" max="9726" width="12.28515625" style="28" customWidth="1"/>
    <col min="9727" max="9730" width="15.42578125" style="28" customWidth="1"/>
    <col min="9731" max="9734" width="11.28515625" style="28" customWidth="1"/>
    <col min="9735" max="9735" width="15.140625" style="28" customWidth="1"/>
    <col min="9736" max="9736" width="16" style="28" customWidth="1"/>
    <col min="9737" max="9737" width="10.140625" style="28" customWidth="1"/>
    <col min="9738" max="9738" width="6.42578125" style="28" customWidth="1"/>
    <col min="9739" max="9973" width="9.140625" style="28"/>
    <col min="9974" max="9974" width="4" style="28" customWidth="1"/>
    <col min="9975" max="9975" width="36" style="28" customWidth="1"/>
    <col min="9976" max="9976" width="8.7109375" style="28" customWidth="1"/>
    <col min="9977" max="9977" width="10" style="28" customWidth="1"/>
    <col min="9978" max="9978" width="10.7109375" style="28" customWidth="1"/>
    <col min="9979" max="9979" width="6.140625" style="28" customWidth="1"/>
    <col min="9980" max="9980" width="5.85546875" style="28" customWidth="1"/>
    <col min="9981" max="9982" width="12.28515625" style="28" customWidth="1"/>
    <col min="9983" max="9986" width="15.42578125" style="28" customWidth="1"/>
    <col min="9987" max="9990" width="11.28515625" style="28" customWidth="1"/>
    <col min="9991" max="9991" width="15.140625" style="28" customWidth="1"/>
    <col min="9992" max="9992" width="16" style="28" customWidth="1"/>
    <col min="9993" max="9993" width="10.140625" style="28" customWidth="1"/>
    <col min="9994" max="9994" width="6.42578125" style="28" customWidth="1"/>
    <col min="9995" max="10229" width="9.140625" style="28"/>
    <col min="10230" max="10230" width="4" style="28" customWidth="1"/>
    <col min="10231" max="10231" width="36" style="28" customWidth="1"/>
    <col min="10232" max="10232" width="8.7109375" style="28" customWidth="1"/>
    <col min="10233" max="10233" width="10" style="28" customWidth="1"/>
    <col min="10234" max="10234" width="10.7109375" style="28" customWidth="1"/>
    <col min="10235" max="10235" width="6.140625" style="28" customWidth="1"/>
    <col min="10236" max="10236" width="5.85546875" style="28" customWidth="1"/>
    <col min="10237" max="10238" width="12.28515625" style="28" customWidth="1"/>
    <col min="10239" max="10242" width="15.42578125" style="28" customWidth="1"/>
    <col min="10243" max="10246" width="11.28515625" style="28" customWidth="1"/>
    <col min="10247" max="10247" width="15.140625" style="28" customWidth="1"/>
    <col min="10248" max="10248" width="16" style="28" customWidth="1"/>
    <col min="10249" max="10249" width="10.140625" style="28" customWidth="1"/>
    <col min="10250" max="10250" width="6.42578125" style="28" customWidth="1"/>
    <col min="10251" max="10485" width="9.140625" style="28"/>
    <col min="10486" max="10486" width="4" style="28" customWidth="1"/>
    <col min="10487" max="10487" width="36" style="28" customWidth="1"/>
    <col min="10488" max="10488" width="8.7109375" style="28" customWidth="1"/>
    <col min="10489" max="10489" width="10" style="28" customWidth="1"/>
    <col min="10490" max="10490" width="10.7109375" style="28" customWidth="1"/>
    <col min="10491" max="10491" width="6.140625" style="28" customWidth="1"/>
    <col min="10492" max="10492" width="5.85546875" style="28" customWidth="1"/>
    <col min="10493" max="10494" width="12.28515625" style="28" customWidth="1"/>
    <col min="10495" max="10498" width="15.42578125" style="28" customWidth="1"/>
    <col min="10499" max="10502" width="11.28515625" style="28" customWidth="1"/>
    <col min="10503" max="10503" width="15.140625" style="28" customWidth="1"/>
    <col min="10504" max="10504" width="16" style="28" customWidth="1"/>
    <col min="10505" max="10505" width="10.140625" style="28" customWidth="1"/>
    <col min="10506" max="10506" width="6.42578125" style="28" customWidth="1"/>
    <col min="10507" max="10741" width="9.140625" style="28"/>
    <col min="10742" max="10742" width="4" style="28" customWidth="1"/>
    <col min="10743" max="10743" width="36" style="28" customWidth="1"/>
    <col min="10744" max="10744" width="8.7109375" style="28" customWidth="1"/>
    <col min="10745" max="10745" width="10" style="28" customWidth="1"/>
    <col min="10746" max="10746" width="10.7109375" style="28" customWidth="1"/>
    <col min="10747" max="10747" width="6.140625" style="28" customWidth="1"/>
    <col min="10748" max="10748" width="5.85546875" style="28" customWidth="1"/>
    <col min="10749" max="10750" width="12.28515625" style="28" customWidth="1"/>
    <col min="10751" max="10754" width="15.42578125" style="28" customWidth="1"/>
    <col min="10755" max="10758" width="11.28515625" style="28" customWidth="1"/>
    <col min="10759" max="10759" width="15.140625" style="28" customWidth="1"/>
    <col min="10760" max="10760" width="16" style="28" customWidth="1"/>
    <col min="10761" max="10761" width="10.140625" style="28" customWidth="1"/>
    <col min="10762" max="10762" width="6.42578125" style="28" customWidth="1"/>
    <col min="10763" max="10997" width="9.140625" style="28"/>
    <col min="10998" max="10998" width="4" style="28" customWidth="1"/>
    <col min="10999" max="10999" width="36" style="28" customWidth="1"/>
    <col min="11000" max="11000" width="8.7109375" style="28" customWidth="1"/>
    <col min="11001" max="11001" width="10" style="28" customWidth="1"/>
    <col min="11002" max="11002" width="10.7109375" style="28" customWidth="1"/>
    <col min="11003" max="11003" width="6.140625" style="28" customWidth="1"/>
    <col min="11004" max="11004" width="5.85546875" style="28" customWidth="1"/>
    <col min="11005" max="11006" width="12.28515625" style="28" customWidth="1"/>
    <col min="11007" max="11010" width="15.42578125" style="28" customWidth="1"/>
    <col min="11011" max="11014" width="11.28515625" style="28" customWidth="1"/>
    <col min="11015" max="11015" width="15.140625" style="28" customWidth="1"/>
    <col min="11016" max="11016" width="16" style="28" customWidth="1"/>
    <col min="11017" max="11017" width="10.140625" style="28" customWidth="1"/>
    <col min="11018" max="11018" width="6.42578125" style="28" customWidth="1"/>
    <col min="11019" max="11253" width="9.140625" style="28"/>
    <col min="11254" max="11254" width="4" style="28" customWidth="1"/>
    <col min="11255" max="11255" width="36" style="28" customWidth="1"/>
    <col min="11256" max="11256" width="8.7109375" style="28" customWidth="1"/>
    <col min="11257" max="11257" width="10" style="28" customWidth="1"/>
    <col min="11258" max="11258" width="10.7109375" style="28" customWidth="1"/>
    <col min="11259" max="11259" width="6.140625" style="28" customWidth="1"/>
    <col min="11260" max="11260" width="5.85546875" style="28" customWidth="1"/>
    <col min="11261" max="11262" width="12.28515625" style="28" customWidth="1"/>
    <col min="11263" max="11266" width="15.42578125" style="28" customWidth="1"/>
    <col min="11267" max="11270" width="11.28515625" style="28" customWidth="1"/>
    <col min="11271" max="11271" width="15.140625" style="28" customWidth="1"/>
    <col min="11272" max="11272" width="16" style="28" customWidth="1"/>
    <col min="11273" max="11273" width="10.140625" style="28" customWidth="1"/>
    <col min="11274" max="11274" width="6.42578125" style="28" customWidth="1"/>
    <col min="11275" max="11509" width="9.140625" style="28"/>
    <col min="11510" max="11510" width="4" style="28" customWidth="1"/>
    <col min="11511" max="11511" width="36" style="28" customWidth="1"/>
    <col min="11512" max="11512" width="8.7109375" style="28" customWidth="1"/>
    <col min="11513" max="11513" width="10" style="28" customWidth="1"/>
    <col min="11514" max="11514" width="10.7109375" style="28" customWidth="1"/>
    <col min="11515" max="11515" width="6.140625" style="28" customWidth="1"/>
    <col min="11516" max="11516" width="5.85546875" style="28" customWidth="1"/>
    <col min="11517" max="11518" width="12.28515625" style="28" customWidth="1"/>
    <col min="11519" max="11522" width="15.42578125" style="28" customWidth="1"/>
    <col min="11523" max="11526" width="11.28515625" style="28" customWidth="1"/>
    <col min="11527" max="11527" width="15.140625" style="28" customWidth="1"/>
    <col min="11528" max="11528" width="16" style="28" customWidth="1"/>
    <col min="11529" max="11529" width="10.140625" style="28" customWidth="1"/>
    <col min="11530" max="11530" width="6.42578125" style="28" customWidth="1"/>
    <col min="11531" max="11765" width="9.140625" style="28"/>
    <col min="11766" max="11766" width="4" style="28" customWidth="1"/>
    <col min="11767" max="11767" width="36" style="28" customWidth="1"/>
    <col min="11768" max="11768" width="8.7109375" style="28" customWidth="1"/>
    <col min="11769" max="11769" width="10" style="28" customWidth="1"/>
    <col min="11770" max="11770" width="10.7109375" style="28" customWidth="1"/>
    <col min="11771" max="11771" width="6.140625" style="28" customWidth="1"/>
    <col min="11772" max="11772" width="5.85546875" style="28" customWidth="1"/>
    <col min="11773" max="11774" width="12.28515625" style="28" customWidth="1"/>
    <col min="11775" max="11778" width="15.42578125" style="28" customWidth="1"/>
    <col min="11779" max="11782" width="11.28515625" style="28" customWidth="1"/>
    <col min="11783" max="11783" width="15.140625" style="28" customWidth="1"/>
    <col min="11784" max="11784" width="16" style="28" customWidth="1"/>
    <col min="11785" max="11785" width="10.140625" style="28" customWidth="1"/>
    <col min="11786" max="11786" width="6.42578125" style="28" customWidth="1"/>
    <col min="11787" max="12021" width="9.140625" style="28"/>
    <col min="12022" max="12022" width="4" style="28" customWidth="1"/>
    <col min="12023" max="12023" width="36" style="28" customWidth="1"/>
    <col min="12024" max="12024" width="8.7109375" style="28" customWidth="1"/>
    <col min="12025" max="12025" width="10" style="28" customWidth="1"/>
    <col min="12026" max="12026" width="10.7109375" style="28" customWidth="1"/>
    <col min="12027" max="12027" width="6.140625" style="28" customWidth="1"/>
    <col min="12028" max="12028" width="5.85546875" style="28" customWidth="1"/>
    <col min="12029" max="12030" width="12.28515625" style="28" customWidth="1"/>
    <col min="12031" max="12034" width="15.42578125" style="28" customWidth="1"/>
    <col min="12035" max="12038" width="11.28515625" style="28" customWidth="1"/>
    <col min="12039" max="12039" width="15.140625" style="28" customWidth="1"/>
    <col min="12040" max="12040" width="16" style="28" customWidth="1"/>
    <col min="12041" max="12041" width="10.140625" style="28" customWidth="1"/>
    <col min="12042" max="12042" width="6.42578125" style="28" customWidth="1"/>
    <col min="12043" max="12277" width="9.140625" style="28"/>
    <col min="12278" max="12278" width="4" style="28" customWidth="1"/>
    <col min="12279" max="12279" width="36" style="28" customWidth="1"/>
    <col min="12280" max="12280" width="8.7109375" style="28" customWidth="1"/>
    <col min="12281" max="12281" width="10" style="28" customWidth="1"/>
    <col min="12282" max="12282" width="10.7109375" style="28" customWidth="1"/>
    <col min="12283" max="12283" width="6.140625" style="28" customWidth="1"/>
    <col min="12284" max="12284" width="5.85546875" style="28" customWidth="1"/>
    <col min="12285" max="12286" width="12.28515625" style="28" customWidth="1"/>
    <col min="12287" max="12290" width="15.42578125" style="28" customWidth="1"/>
    <col min="12291" max="12294" width="11.28515625" style="28" customWidth="1"/>
    <col min="12295" max="12295" width="15.140625" style="28" customWidth="1"/>
    <col min="12296" max="12296" width="16" style="28" customWidth="1"/>
    <col min="12297" max="12297" width="10.140625" style="28" customWidth="1"/>
    <col min="12298" max="12298" width="6.42578125" style="28" customWidth="1"/>
    <col min="12299" max="12533" width="9.140625" style="28"/>
    <col min="12534" max="12534" width="4" style="28" customWidth="1"/>
    <col min="12535" max="12535" width="36" style="28" customWidth="1"/>
    <col min="12536" max="12536" width="8.7109375" style="28" customWidth="1"/>
    <col min="12537" max="12537" width="10" style="28" customWidth="1"/>
    <col min="12538" max="12538" width="10.7109375" style="28" customWidth="1"/>
    <col min="12539" max="12539" width="6.140625" style="28" customWidth="1"/>
    <col min="12540" max="12540" width="5.85546875" style="28" customWidth="1"/>
    <col min="12541" max="12542" width="12.28515625" style="28" customWidth="1"/>
    <col min="12543" max="12546" width="15.42578125" style="28" customWidth="1"/>
    <col min="12547" max="12550" width="11.28515625" style="28" customWidth="1"/>
    <col min="12551" max="12551" width="15.140625" style="28" customWidth="1"/>
    <col min="12552" max="12552" width="16" style="28" customWidth="1"/>
    <col min="12553" max="12553" width="10.140625" style="28" customWidth="1"/>
    <col min="12554" max="12554" width="6.42578125" style="28" customWidth="1"/>
    <col min="12555" max="12789" width="9.140625" style="28"/>
    <col min="12790" max="12790" width="4" style="28" customWidth="1"/>
    <col min="12791" max="12791" width="36" style="28" customWidth="1"/>
    <col min="12792" max="12792" width="8.7109375" style="28" customWidth="1"/>
    <col min="12793" max="12793" width="10" style="28" customWidth="1"/>
    <col min="12794" max="12794" width="10.7109375" style="28" customWidth="1"/>
    <col min="12795" max="12795" width="6.140625" style="28" customWidth="1"/>
    <col min="12796" max="12796" width="5.85546875" style="28" customWidth="1"/>
    <col min="12797" max="12798" width="12.28515625" style="28" customWidth="1"/>
    <col min="12799" max="12802" width="15.42578125" style="28" customWidth="1"/>
    <col min="12803" max="12806" width="11.28515625" style="28" customWidth="1"/>
    <col min="12807" max="12807" width="15.140625" style="28" customWidth="1"/>
    <col min="12808" max="12808" width="16" style="28" customWidth="1"/>
    <col min="12809" max="12809" width="10.140625" style="28" customWidth="1"/>
    <col min="12810" max="12810" width="6.42578125" style="28" customWidth="1"/>
    <col min="12811" max="13045" width="9.140625" style="28"/>
    <col min="13046" max="13046" width="4" style="28" customWidth="1"/>
    <col min="13047" max="13047" width="36" style="28" customWidth="1"/>
    <col min="13048" max="13048" width="8.7109375" style="28" customWidth="1"/>
    <col min="13049" max="13049" width="10" style="28" customWidth="1"/>
    <col min="13050" max="13050" width="10.7109375" style="28" customWidth="1"/>
    <col min="13051" max="13051" width="6.140625" style="28" customWidth="1"/>
    <col min="13052" max="13052" width="5.85546875" style="28" customWidth="1"/>
    <col min="13053" max="13054" width="12.28515625" style="28" customWidth="1"/>
    <col min="13055" max="13058" width="15.42578125" style="28" customWidth="1"/>
    <col min="13059" max="13062" width="11.28515625" style="28" customWidth="1"/>
    <col min="13063" max="13063" width="15.140625" style="28" customWidth="1"/>
    <col min="13064" max="13064" width="16" style="28" customWidth="1"/>
    <col min="13065" max="13065" width="10.140625" style="28" customWidth="1"/>
    <col min="13066" max="13066" width="6.42578125" style="28" customWidth="1"/>
    <col min="13067" max="13301" width="9.140625" style="28"/>
    <col min="13302" max="13302" width="4" style="28" customWidth="1"/>
    <col min="13303" max="13303" width="36" style="28" customWidth="1"/>
    <col min="13304" max="13304" width="8.7109375" style="28" customWidth="1"/>
    <col min="13305" max="13305" width="10" style="28" customWidth="1"/>
    <col min="13306" max="13306" width="10.7109375" style="28" customWidth="1"/>
    <col min="13307" max="13307" width="6.140625" style="28" customWidth="1"/>
    <col min="13308" max="13308" width="5.85546875" style="28" customWidth="1"/>
    <col min="13309" max="13310" width="12.28515625" style="28" customWidth="1"/>
    <col min="13311" max="13314" width="15.42578125" style="28" customWidth="1"/>
    <col min="13315" max="13318" width="11.28515625" style="28" customWidth="1"/>
    <col min="13319" max="13319" width="15.140625" style="28" customWidth="1"/>
    <col min="13320" max="13320" width="16" style="28" customWidth="1"/>
    <col min="13321" max="13321" width="10.140625" style="28" customWidth="1"/>
    <col min="13322" max="13322" width="6.42578125" style="28" customWidth="1"/>
    <col min="13323" max="13557" width="9.140625" style="28"/>
    <col min="13558" max="13558" width="4" style="28" customWidth="1"/>
    <col min="13559" max="13559" width="36" style="28" customWidth="1"/>
    <col min="13560" max="13560" width="8.7109375" style="28" customWidth="1"/>
    <col min="13561" max="13561" width="10" style="28" customWidth="1"/>
    <col min="13562" max="13562" width="10.7109375" style="28" customWidth="1"/>
    <col min="13563" max="13563" width="6.140625" style="28" customWidth="1"/>
    <col min="13564" max="13564" width="5.85546875" style="28" customWidth="1"/>
    <col min="13565" max="13566" width="12.28515625" style="28" customWidth="1"/>
    <col min="13567" max="13570" width="15.42578125" style="28" customWidth="1"/>
    <col min="13571" max="13574" width="11.28515625" style="28" customWidth="1"/>
    <col min="13575" max="13575" width="15.140625" style="28" customWidth="1"/>
    <col min="13576" max="13576" width="16" style="28" customWidth="1"/>
    <col min="13577" max="13577" width="10.140625" style="28" customWidth="1"/>
    <col min="13578" max="13578" width="6.42578125" style="28" customWidth="1"/>
    <col min="13579" max="13813" width="9.140625" style="28"/>
    <col min="13814" max="13814" width="4" style="28" customWidth="1"/>
    <col min="13815" max="13815" width="36" style="28" customWidth="1"/>
    <col min="13816" max="13816" width="8.7109375" style="28" customWidth="1"/>
    <col min="13817" max="13817" width="10" style="28" customWidth="1"/>
    <col min="13818" max="13818" width="10.7109375" style="28" customWidth="1"/>
    <col min="13819" max="13819" width="6.140625" style="28" customWidth="1"/>
    <col min="13820" max="13820" width="5.85546875" style="28" customWidth="1"/>
    <col min="13821" max="13822" width="12.28515625" style="28" customWidth="1"/>
    <col min="13823" max="13826" width="15.42578125" style="28" customWidth="1"/>
    <col min="13827" max="13830" width="11.28515625" style="28" customWidth="1"/>
    <col min="13831" max="13831" width="15.140625" style="28" customWidth="1"/>
    <col min="13832" max="13832" width="16" style="28" customWidth="1"/>
    <col min="13833" max="13833" width="10.140625" style="28" customWidth="1"/>
    <col min="13834" max="13834" width="6.42578125" style="28" customWidth="1"/>
    <col min="13835" max="14069" width="9.140625" style="28"/>
    <col min="14070" max="14070" width="4" style="28" customWidth="1"/>
    <col min="14071" max="14071" width="36" style="28" customWidth="1"/>
    <col min="14072" max="14072" width="8.7109375" style="28" customWidth="1"/>
    <col min="14073" max="14073" width="10" style="28" customWidth="1"/>
    <col min="14074" max="14074" width="10.7109375" style="28" customWidth="1"/>
    <col min="14075" max="14075" width="6.140625" style="28" customWidth="1"/>
    <col min="14076" max="14076" width="5.85546875" style="28" customWidth="1"/>
    <col min="14077" max="14078" width="12.28515625" style="28" customWidth="1"/>
    <col min="14079" max="14082" width="15.42578125" style="28" customWidth="1"/>
    <col min="14083" max="14086" width="11.28515625" style="28" customWidth="1"/>
    <col min="14087" max="14087" width="15.140625" style="28" customWidth="1"/>
    <col min="14088" max="14088" width="16" style="28" customWidth="1"/>
    <col min="14089" max="14089" width="10.140625" style="28" customWidth="1"/>
    <col min="14090" max="14090" width="6.42578125" style="28" customWidth="1"/>
    <col min="14091" max="14325" width="9.140625" style="28"/>
    <col min="14326" max="14326" width="4" style="28" customWidth="1"/>
    <col min="14327" max="14327" width="36" style="28" customWidth="1"/>
    <col min="14328" max="14328" width="8.7109375" style="28" customWidth="1"/>
    <col min="14329" max="14329" width="10" style="28" customWidth="1"/>
    <col min="14330" max="14330" width="10.7109375" style="28" customWidth="1"/>
    <col min="14331" max="14331" width="6.140625" style="28" customWidth="1"/>
    <col min="14332" max="14332" width="5.85546875" style="28" customWidth="1"/>
    <col min="14333" max="14334" width="12.28515625" style="28" customWidth="1"/>
    <col min="14335" max="14338" width="15.42578125" style="28" customWidth="1"/>
    <col min="14339" max="14342" width="11.28515625" style="28" customWidth="1"/>
    <col min="14343" max="14343" width="15.140625" style="28" customWidth="1"/>
    <col min="14344" max="14344" width="16" style="28" customWidth="1"/>
    <col min="14345" max="14345" width="10.140625" style="28" customWidth="1"/>
    <col min="14346" max="14346" width="6.42578125" style="28" customWidth="1"/>
    <col min="14347" max="14581" width="9.140625" style="28"/>
    <col min="14582" max="14582" width="4" style="28" customWidth="1"/>
    <col min="14583" max="14583" width="36" style="28" customWidth="1"/>
    <col min="14584" max="14584" width="8.7109375" style="28" customWidth="1"/>
    <col min="14585" max="14585" width="10" style="28" customWidth="1"/>
    <col min="14586" max="14586" width="10.7109375" style="28" customWidth="1"/>
    <col min="14587" max="14587" width="6.140625" style="28" customWidth="1"/>
    <col min="14588" max="14588" width="5.85546875" style="28" customWidth="1"/>
    <col min="14589" max="14590" width="12.28515625" style="28" customWidth="1"/>
    <col min="14591" max="14594" width="15.42578125" style="28" customWidth="1"/>
    <col min="14595" max="14598" width="11.28515625" style="28" customWidth="1"/>
    <col min="14599" max="14599" width="15.140625" style="28" customWidth="1"/>
    <col min="14600" max="14600" width="16" style="28" customWidth="1"/>
    <col min="14601" max="14601" width="10.140625" style="28" customWidth="1"/>
    <col min="14602" max="14602" width="6.42578125" style="28" customWidth="1"/>
    <col min="14603" max="14837" width="9.140625" style="28"/>
    <col min="14838" max="14838" width="4" style="28" customWidth="1"/>
    <col min="14839" max="14839" width="36" style="28" customWidth="1"/>
    <col min="14840" max="14840" width="8.7109375" style="28" customWidth="1"/>
    <col min="14841" max="14841" width="10" style="28" customWidth="1"/>
    <col min="14842" max="14842" width="10.7109375" style="28" customWidth="1"/>
    <col min="14843" max="14843" width="6.140625" style="28" customWidth="1"/>
    <col min="14844" max="14844" width="5.85546875" style="28" customWidth="1"/>
    <col min="14845" max="14846" width="12.28515625" style="28" customWidth="1"/>
    <col min="14847" max="14850" width="15.42578125" style="28" customWidth="1"/>
    <col min="14851" max="14854" width="11.28515625" style="28" customWidth="1"/>
    <col min="14855" max="14855" width="15.140625" style="28" customWidth="1"/>
    <col min="14856" max="14856" width="16" style="28" customWidth="1"/>
    <col min="14857" max="14857" width="10.140625" style="28" customWidth="1"/>
    <col min="14858" max="14858" width="6.42578125" style="28" customWidth="1"/>
    <col min="14859" max="15093" width="9.140625" style="28"/>
    <col min="15094" max="15094" width="4" style="28" customWidth="1"/>
    <col min="15095" max="15095" width="36" style="28" customWidth="1"/>
    <col min="15096" max="15096" width="8.7109375" style="28" customWidth="1"/>
    <col min="15097" max="15097" width="10" style="28" customWidth="1"/>
    <col min="15098" max="15098" width="10.7109375" style="28" customWidth="1"/>
    <col min="15099" max="15099" width="6.140625" style="28" customWidth="1"/>
    <col min="15100" max="15100" width="5.85546875" style="28" customWidth="1"/>
    <col min="15101" max="15102" width="12.28515625" style="28" customWidth="1"/>
    <col min="15103" max="15106" width="15.42578125" style="28" customWidth="1"/>
    <col min="15107" max="15110" width="11.28515625" style="28" customWidth="1"/>
    <col min="15111" max="15111" width="15.140625" style="28" customWidth="1"/>
    <col min="15112" max="15112" width="16" style="28" customWidth="1"/>
    <col min="15113" max="15113" width="10.140625" style="28" customWidth="1"/>
    <col min="15114" max="15114" width="6.42578125" style="28" customWidth="1"/>
    <col min="15115" max="15349" width="9.140625" style="28"/>
    <col min="15350" max="15350" width="4" style="28" customWidth="1"/>
    <col min="15351" max="15351" width="36" style="28" customWidth="1"/>
    <col min="15352" max="15352" width="8.7109375" style="28" customWidth="1"/>
    <col min="15353" max="15353" width="10" style="28" customWidth="1"/>
    <col min="15354" max="15354" width="10.7109375" style="28" customWidth="1"/>
    <col min="15355" max="15355" width="6.140625" style="28" customWidth="1"/>
    <col min="15356" max="15356" width="5.85546875" style="28" customWidth="1"/>
    <col min="15357" max="15358" width="12.28515625" style="28" customWidth="1"/>
    <col min="15359" max="15362" width="15.42578125" style="28" customWidth="1"/>
    <col min="15363" max="15366" width="11.28515625" style="28" customWidth="1"/>
    <col min="15367" max="15367" width="15.140625" style="28" customWidth="1"/>
    <col min="15368" max="15368" width="16" style="28" customWidth="1"/>
    <col min="15369" max="15369" width="10.140625" style="28" customWidth="1"/>
    <col min="15370" max="15370" width="6.42578125" style="28" customWidth="1"/>
    <col min="15371" max="15605" width="9.140625" style="28"/>
    <col min="15606" max="15606" width="4" style="28" customWidth="1"/>
    <col min="15607" max="15607" width="36" style="28" customWidth="1"/>
    <col min="15608" max="15608" width="8.7109375" style="28" customWidth="1"/>
    <col min="15609" max="15609" width="10" style="28" customWidth="1"/>
    <col min="15610" max="15610" width="10.7109375" style="28" customWidth="1"/>
    <col min="15611" max="15611" width="6.140625" style="28" customWidth="1"/>
    <col min="15612" max="15612" width="5.85546875" style="28" customWidth="1"/>
    <col min="15613" max="15614" width="12.28515625" style="28" customWidth="1"/>
    <col min="15615" max="15618" width="15.42578125" style="28" customWidth="1"/>
    <col min="15619" max="15622" width="11.28515625" style="28" customWidth="1"/>
    <col min="15623" max="15623" width="15.140625" style="28" customWidth="1"/>
    <col min="15624" max="15624" width="16" style="28" customWidth="1"/>
    <col min="15625" max="15625" width="10.140625" style="28" customWidth="1"/>
    <col min="15626" max="15626" width="6.42578125" style="28" customWidth="1"/>
    <col min="15627" max="15861" width="9.140625" style="28"/>
    <col min="15862" max="15862" width="4" style="28" customWidth="1"/>
    <col min="15863" max="15863" width="36" style="28" customWidth="1"/>
    <col min="15864" max="15864" width="8.7109375" style="28" customWidth="1"/>
    <col min="15865" max="15865" width="10" style="28" customWidth="1"/>
    <col min="15866" max="15866" width="10.7109375" style="28" customWidth="1"/>
    <col min="15867" max="15867" width="6.140625" style="28" customWidth="1"/>
    <col min="15868" max="15868" width="5.85546875" style="28" customWidth="1"/>
    <col min="15869" max="15870" width="12.28515625" style="28" customWidth="1"/>
    <col min="15871" max="15874" width="15.42578125" style="28" customWidth="1"/>
    <col min="15875" max="15878" width="11.28515625" style="28" customWidth="1"/>
    <col min="15879" max="15879" width="15.140625" style="28" customWidth="1"/>
    <col min="15880" max="15880" width="16" style="28" customWidth="1"/>
    <col min="15881" max="15881" width="10.140625" style="28" customWidth="1"/>
    <col min="15882" max="15882" width="6.42578125" style="28" customWidth="1"/>
    <col min="15883" max="16117" width="9.140625" style="28"/>
    <col min="16118" max="16118" width="4" style="28" customWidth="1"/>
    <col min="16119" max="16119" width="36" style="28" customWidth="1"/>
    <col min="16120" max="16120" width="8.7109375" style="28" customWidth="1"/>
    <col min="16121" max="16121" width="10" style="28" customWidth="1"/>
    <col min="16122" max="16122" width="10.7109375" style="28" customWidth="1"/>
    <col min="16123" max="16123" width="6.140625" style="28" customWidth="1"/>
    <col min="16124" max="16124" width="5.85546875" style="28" customWidth="1"/>
    <col min="16125" max="16126" width="12.28515625" style="28" customWidth="1"/>
    <col min="16127" max="16130" width="15.42578125" style="28" customWidth="1"/>
    <col min="16131" max="16134" width="11.28515625" style="28" customWidth="1"/>
    <col min="16135" max="16135" width="15.140625" style="28" customWidth="1"/>
    <col min="16136" max="16136" width="16" style="28" customWidth="1"/>
    <col min="16137" max="16137" width="10.140625" style="28" customWidth="1"/>
    <col min="16138" max="16138" width="6.42578125" style="28" customWidth="1"/>
    <col min="16139" max="16384" width="9.140625" style="28"/>
  </cols>
  <sheetData>
    <row r="1" spans="1:10" s="91" customFormat="1" ht="14.1" customHeight="1" x14ac:dyDescent="0.25">
      <c r="A1" s="1084" t="str">
        <f>'AFS - Debt'!A1:N1</f>
        <v>NAME OF INSURANCE COMPANY</v>
      </c>
      <c r="B1" s="1084"/>
      <c r="C1" s="1084"/>
      <c r="D1" s="1084"/>
      <c r="E1" s="1084"/>
      <c r="F1" s="1084"/>
      <c r="G1" s="1084"/>
      <c r="H1" s="1084"/>
      <c r="I1" s="1084"/>
    </row>
    <row r="2" spans="1:10" s="91" customFormat="1" ht="14.1" customHeight="1" x14ac:dyDescent="0.25">
      <c r="A2" s="1084" t="str">
        <f>'AFS - Debt'!A2:N2</f>
        <v>STATEMENT OF CAPITAL, RESERVES AND SURPLUS INVESTMENTS</v>
      </c>
      <c r="B2" s="1084"/>
      <c r="C2" s="1084"/>
      <c r="D2" s="1084"/>
      <c r="E2" s="1084"/>
      <c r="F2" s="1084"/>
      <c r="G2" s="1084"/>
      <c r="H2" s="1084"/>
      <c r="I2" s="1084"/>
    </row>
    <row r="3" spans="1:10" s="91" customFormat="1" ht="14.1" customHeight="1" x14ac:dyDescent="0.25">
      <c r="A3" s="1084" t="str">
        <f>'AFS - Debt'!A3:N3</f>
        <v>AS OF DATE</v>
      </c>
      <c r="B3" s="1084"/>
      <c r="C3" s="1084"/>
      <c r="D3" s="1084"/>
      <c r="E3" s="1084"/>
      <c r="F3" s="1084"/>
      <c r="G3" s="1084"/>
      <c r="H3" s="1084"/>
      <c r="I3" s="1084"/>
      <c r="J3" s="92"/>
    </row>
    <row r="4" spans="1:10" s="91" customFormat="1" ht="14.1" customHeight="1" thickBot="1" x14ac:dyDescent="0.25">
      <c r="A4" s="228"/>
      <c r="B4" s="377"/>
      <c r="C4" s="93"/>
      <c r="D4" s="93"/>
      <c r="E4" s="93"/>
      <c r="F4" s="93"/>
      <c r="G4" s="93"/>
      <c r="H4" s="93"/>
      <c r="I4" s="93"/>
    </row>
    <row r="5" spans="1:10" ht="12.75" customHeight="1" x14ac:dyDescent="0.2">
      <c r="A5" s="1091" t="s">
        <v>259</v>
      </c>
      <c r="B5" s="1092"/>
      <c r="C5" s="1095" t="s">
        <v>127</v>
      </c>
      <c r="D5" s="1096"/>
      <c r="E5" s="1032" t="s">
        <v>129</v>
      </c>
      <c r="F5" s="1032" t="s">
        <v>379</v>
      </c>
      <c r="G5" s="1032" t="s">
        <v>381</v>
      </c>
      <c r="H5" s="1032" t="s">
        <v>130</v>
      </c>
      <c r="I5" s="1026" t="s">
        <v>131</v>
      </c>
    </row>
    <row r="6" spans="1:10" ht="12.75" customHeight="1" x14ac:dyDescent="0.2">
      <c r="A6" s="1093"/>
      <c r="B6" s="1094"/>
      <c r="C6" s="1097"/>
      <c r="D6" s="1098"/>
      <c r="E6" s="1033"/>
      <c r="F6" s="1033"/>
      <c r="G6" s="1033"/>
      <c r="H6" s="1033"/>
      <c r="I6" s="1027"/>
    </row>
    <row r="7" spans="1:10" ht="12.75" customHeight="1" x14ac:dyDescent="0.2">
      <c r="A7" s="1093"/>
      <c r="B7" s="1094"/>
      <c r="C7" s="1088" t="s">
        <v>132</v>
      </c>
      <c r="D7" s="1088" t="s">
        <v>133</v>
      </c>
      <c r="E7" s="1033"/>
      <c r="F7" s="1033"/>
      <c r="G7" s="1033"/>
      <c r="H7" s="1033"/>
      <c r="I7" s="1027"/>
    </row>
    <row r="8" spans="1:10" ht="12.75" customHeight="1" x14ac:dyDescent="0.2">
      <c r="A8" s="1093"/>
      <c r="B8" s="1094"/>
      <c r="C8" s="1089"/>
      <c r="D8" s="1089"/>
      <c r="E8" s="1033"/>
      <c r="F8" s="1033"/>
      <c r="G8" s="1033"/>
      <c r="H8" s="1033"/>
      <c r="I8" s="1027"/>
    </row>
    <row r="9" spans="1:10" ht="12.75" customHeight="1" x14ac:dyDescent="0.2">
      <c r="A9" s="1093"/>
      <c r="B9" s="1094"/>
      <c r="C9" s="1090"/>
      <c r="D9" s="1090"/>
      <c r="E9" s="1034"/>
      <c r="F9" s="1034"/>
      <c r="G9" s="1034"/>
      <c r="H9" s="1034"/>
      <c r="I9" s="1028"/>
    </row>
    <row r="10" spans="1:10" ht="12.75" customHeight="1" thickBot="1" x14ac:dyDescent="0.25">
      <c r="A10" s="1086"/>
      <c r="B10" s="1087"/>
      <c r="C10" s="26"/>
      <c r="D10" s="26"/>
      <c r="E10" s="699"/>
      <c r="F10" s="26"/>
      <c r="G10" s="26"/>
      <c r="H10" s="99"/>
      <c r="I10" s="99"/>
    </row>
    <row r="11" spans="1:10" ht="12.75" customHeight="1" x14ac:dyDescent="0.2">
      <c r="A11" s="232"/>
      <c r="B11" s="169"/>
      <c r="C11" s="169"/>
      <c r="D11" s="169"/>
      <c r="E11" s="169"/>
      <c r="F11" s="169"/>
      <c r="G11" s="169"/>
      <c r="H11" s="169"/>
      <c r="I11" s="378"/>
    </row>
    <row r="12" spans="1:10" ht="12.75" customHeight="1" x14ac:dyDescent="0.2">
      <c r="A12" s="60">
        <v>1</v>
      </c>
      <c r="B12" s="104"/>
      <c r="C12" s="41"/>
      <c r="D12" s="41"/>
      <c r="E12" s="40"/>
      <c r="F12" s="40"/>
      <c r="G12" s="41"/>
      <c r="H12" s="155"/>
      <c r="I12" s="42"/>
    </row>
    <row r="13" spans="1:10" ht="12.75" customHeight="1" x14ac:dyDescent="0.2">
      <c r="A13" s="60">
        <v>2</v>
      </c>
      <c r="B13" s="105"/>
      <c r="C13" s="45"/>
      <c r="D13" s="45"/>
      <c r="E13" s="44"/>
      <c r="F13" s="44"/>
      <c r="G13" s="45"/>
      <c r="H13" s="159"/>
      <c r="I13" s="47"/>
    </row>
    <row r="14" spans="1:10" ht="12.75" customHeight="1" x14ac:dyDescent="0.2">
      <c r="A14" s="60">
        <v>3</v>
      </c>
      <c r="B14" s="105"/>
      <c r="C14" s="45"/>
      <c r="D14" s="45"/>
      <c r="E14" s="44"/>
      <c r="F14" s="44"/>
      <c r="G14" s="45"/>
      <c r="H14" s="105"/>
      <c r="I14" s="47"/>
    </row>
    <row r="15" spans="1:10" ht="12.75" customHeight="1" x14ac:dyDescent="0.2">
      <c r="A15" s="60">
        <v>4</v>
      </c>
      <c r="B15" s="105"/>
      <c r="C15" s="45"/>
      <c r="D15" s="45"/>
      <c r="E15" s="44"/>
      <c r="F15" s="44"/>
      <c r="G15" s="45"/>
      <c r="H15" s="380"/>
      <c r="I15" s="381"/>
    </row>
    <row r="16" spans="1:10" ht="12.75" customHeight="1" x14ac:dyDescent="0.2">
      <c r="A16" s="60">
        <v>5</v>
      </c>
      <c r="B16" s="105"/>
      <c r="C16" s="45"/>
      <c r="D16" s="45"/>
      <c r="E16" s="44"/>
      <c r="F16" s="44"/>
      <c r="G16" s="45"/>
      <c r="H16" s="380"/>
      <c r="I16" s="381"/>
    </row>
    <row r="17" spans="1:10" ht="12.75" customHeight="1" x14ac:dyDescent="0.2">
      <c r="A17" s="60">
        <v>6</v>
      </c>
      <c r="B17" s="105"/>
      <c r="C17" s="45"/>
      <c r="D17" s="45"/>
      <c r="E17" s="44"/>
      <c r="F17" s="44"/>
      <c r="G17" s="45"/>
      <c r="H17" s="380"/>
      <c r="I17" s="381"/>
    </row>
    <row r="18" spans="1:10" ht="12.75" customHeight="1" x14ac:dyDescent="0.2">
      <c r="A18" s="60">
        <v>7</v>
      </c>
      <c r="B18" s="105"/>
      <c r="C18" s="45"/>
      <c r="D18" s="45"/>
      <c r="E18" s="44"/>
      <c r="F18" s="44"/>
      <c r="G18" s="45"/>
      <c r="H18" s="380"/>
      <c r="I18" s="381"/>
    </row>
    <row r="19" spans="1:10" ht="12.75" customHeight="1" x14ac:dyDescent="0.2">
      <c r="A19" s="251"/>
      <c r="B19" s="31"/>
      <c r="C19" s="56"/>
      <c r="D19" s="56"/>
      <c r="E19" s="30"/>
      <c r="F19" s="30"/>
      <c r="G19" s="56"/>
      <c r="H19" s="111"/>
      <c r="I19" s="112"/>
    </row>
    <row r="20" spans="1:10" ht="12.75" customHeight="1" thickBot="1" x14ac:dyDescent="0.25">
      <c r="A20" s="251"/>
      <c r="B20" s="71"/>
      <c r="C20" s="73"/>
      <c r="D20" s="73"/>
      <c r="E20" s="72"/>
      <c r="F20" s="72"/>
      <c r="G20" s="73"/>
      <c r="H20" s="222"/>
      <c r="I20" s="382"/>
    </row>
    <row r="21" spans="1:10" s="722" customFormat="1" ht="12.75" customHeight="1" thickBot="1" x14ac:dyDescent="0.25">
      <c r="A21" s="760" t="s">
        <v>260</v>
      </c>
      <c r="B21" s="704"/>
      <c r="C21" s="705"/>
      <c r="D21" s="705"/>
      <c r="E21" s="706"/>
      <c r="F21" s="706"/>
      <c r="G21" s="706">
        <f>SUM(G12:G18)</f>
        <v>0</v>
      </c>
      <c r="H21" s="706">
        <f>SUM(H12:H18)</f>
        <v>0</v>
      </c>
      <c r="I21" s="761"/>
    </row>
    <row r="22" spans="1:10" ht="12.75" customHeight="1" x14ac:dyDescent="0.2">
      <c r="A22" s="75"/>
      <c r="B22" s="180"/>
      <c r="C22" s="181"/>
      <c r="D22" s="181"/>
      <c r="E22" s="181"/>
      <c r="F22" s="181"/>
      <c r="G22" s="181"/>
      <c r="H22" s="180"/>
      <c r="I22" s="180"/>
    </row>
    <row r="23" spans="1:10" ht="12.75" customHeight="1" x14ac:dyDescent="0.2">
      <c r="A23" s="374" t="s">
        <v>255</v>
      </c>
      <c r="B23" s="82"/>
      <c r="C23" s="82"/>
      <c r="D23" s="82"/>
      <c r="E23" s="140"/>
      <c r="F23" s="140"/>
      <c r="G23" s="102"/>
      <c r="H23" s="82"/>
      <c r="I23" s="82"/>
    </row>
    <row r="24" spans="1:10" ht="12.75" customHeight="1" x14ac:dyDescent="0.2">
      <c r="A24" s="80">
        <v>1</v>
      </c>
      <c r="B24" s="141" t="s">
        <v>141</v>
      </c>
      <c r="C24" s="82"/>
      <c r="D24" s="82"/>
      <c r="E24" s="140"/>
      <c r="F24" s="140"/>
      <c r="G24" s="102"/>
      <c r="H24" s="82"/>
      <c r="I24" s="82"/>
    </row>
    <row r="25" spans="1:10" ht="12.75" customHeight="1" x14ac:dyDescent="0.2">
      <c r="A25" s="80">
        <v>2</v>
      </c>
      <c r="B25" s="141" t="s">
        <v>142</v>
      </c>
      <c r="C25" s="82"/>
      <c r="D25" s="82"/>
      <c r="E25" s="140"/>
      <c r="F25" s="140"/>
      <c r="G25" s="102"/>
      <c r="H25" s="82"/>
      <c r="I25" s="82"/>
    </row>
    <row r="26" spans="1:10" ht="12.75" customHeight="1" x14ac:dyDescent="0.2">
      <c r="A26" s="80">
        <v>3</v>
      </c>
      <c r="B26" s="141" t="s">
        <v>143</v>
      </c>
      <c r="C26" s="82"/>
      <c r="D26" s="82"/>
      <c r="E26" s="84"/>
      <c r="F26" s="84"/>
      <c r="G26" s="82"/>
      <c r="H26" s="82"/>
      <c r="I26" s="82"/>
    </row>
    <row r="27" spans="1:10" ht="12.75" customHeight="1" x14ac:dyDescent="0.2">
      <c r="E27" s="88"/>
      <c r="F27" s="88"/>
    </row>
    <row r="28" spans="1:10" ht="12.75" customHeight="1" x14ac:dyDescent="0.2">
      <c r="E28" s="88"/>
      <c r="F28" s="88"/>
      <c r="J28" s="185"/>
    </row>
    <row r="29" spans="1:10" ht="12.75" customHeight="1" x14ac:dyDescent="0.2">
      <c r="E29" s="88"/>
      <c r="F29" s="88"/>
    </row>
    <row r="30" spans="1:10" ht="12.75" customHeight="1" x14ac:dyDescent="0.2">
      <c r="E30" s="88"/>
      <c r="F30" s="88"/>
    </row>
    <row r="31" spans="1:10" ht="12.75" customHeight="1" x14ac:dyDescent="0.2">
      <c r="E31" s="88"/>
      <c r="F31" s="88"/>
    </row>
    <row r="32" spans="1:10" ht="12.75" customHeight="1" x14ac:dyDescent="0.2">
      <c r="E32" s="88"/>
      <c r="F32" s="88"/>
    </row>
    <row r="33" spans="5:6" ht="12.75" customHeight="1" x14ac:dyDescent="0.2">
      <c r="E33" s="88"/>
      <c r="F33" s="88"/>
    </row>
    <row r="34" spans="5:6" ht="12.75" customHeight="1" x14ac:dyDescent="0.2">
      <c r="E34" s="88"/>
      <c r="F34" s="88"/>
    </row>
    <row r="35" spans="5:6" ht="12.75" customHeight="1" x14ac:dyDescent="0.2">
      <c r="E35" s="88"/>
      <c r="F35" s="88"/>
    </row>
    <row r="36" spans="5:6" ht="12.75" customHeight="1" x14ac:dyDescent="0.2">
      <c r="E36" s="88"/>
      <c r="F36" s="88"/>
    </row>
    <row r="37" spans="5:6" ht="12.75" customHeight="1" x14ac:dyDescent="0.2">
      <c r="E37" s="88"/>
      <c r="F37" s="88"/>
    </row>
    <row r="38" spans="5:6" ht="12.75" customHeight="1" x14ac:dyDescent="0.2">
      <c r="E38" s="88"/>
      <c r="F38" s="88"/>
    </row>
    <row r="39" spans="5:6" ht="12.75" customHeight="1" x14ac:dyDescent="0.2">
      <c r="E39" s="88"/>
      <c r="F39" s="88"/>
    </row>
    <row r="40" spans="5:6" ht="12.75" customHeight="1" x14ac:dyDescent="0.2">
      <c r="E40" s="88"/>
      <c r="F40" s="88"/>
    </row>
    <row r="41" spans="5:6" ht="12.75" customHeight="1" x14ac:dyDescent="0.2">
      <c r="E41" s="88"/>
      <c r="F41" s="88"/>
    </row>
    <row r="42" spans="5:6" ht="12.75" customHeight="1" x14ac:dyDescent="0.2">
      <c r="E42" s="88"/>
      <c r="F42" s="88"/>
    </row>
    <row r="43" spans="5:6" ht="12.75" customHeight="1" x14ac:dyDescent="0.2">
      <c r="E43" s="88"/>
      <c r="F43" s="88"/>
    </row>
    <row r="44" spans="5:6" ht="12.75" customHeight="1" x14ac:dyDescent="0.2">
      <c r="E44" s="88"/>
      <c r="F44" s="88"/>
    </row>
    <row r="45" spans="5:6" ht="12.75" customHeight="1" x14ac:dyDescent="0.2">
      <c r="E45" s="88"/>
      <c r="F45" s="88"/>
    </row>
    <row r="46" spans="5:6" ht="12.75" customHeight="1" x14ac:dyDescent="0.2">
      <c r="E46" s="88"/>
      <c r="F46" s="88"/>
    </row>
    <row r="47" spans="5:6" ht="12.75" customHeight="1" x14ac:dyDescent="0.2">
      <c r="E47" s="88"/>
      <c r="F47" s="88"/>
    </row>
    <row r="48" spans="5:6" ht="12.75" customHeight="1" x14ac:dyDescent="0.2">
      <c r="E48" s="88"/>
      <c r="F48" s="88"/>
    </row>
    <row r="49" spans="5:6" ht="12.75" customHeight="1" x14ac:dyDescent="0.2">
      <c r="E49" s="88"/>
      <c r="F49" s="88"/>
    </row>
    <row r="50" spans="5:6" ht="12.75" customHeight="1" x14ac:dyDescent="0.2">
      <c r="E50" s="88"/>
      <c r="F50" s="88"/>
    </row>
    <row r="51" spans="5:6" ht="12.75" customHeight="1" x14ac:dyDescent="0.2">
      <c r="E51" s="88"/>
      <c r="F51" s="88"/>
    </row>
    <row r="52" spans="5:6" ht="12.75" customHeight="1" x14ac:dyDescent="0.2">
      <c r="E52" s="88"/>
      <c r="F52" s="88"/>
    </row>
    <row r="53" spans="5:6" ht="12.75" customHeight="1" x14ac:dyDescent="0.2">
      <c r="E53" s="88"/>
      <c r="F53" s="88"/>
    </row>
    <row r="54" spans="5:6" ht="12.75" customHeight="1" x14ac:dyDescent="0.2">
      <c r="E54" s="88"/>
      <c r="F54" s="88"/>
    </row>
    <row r="55" spans="5:6" ht="12.75" customHeight="1" x14ac:dyDescent="0.2">
      <c r="E55" s="88"/>
      <c r="F55" s="88"/>
    </row>
    <row r="56" spans="5:6" ht="12.75" customHeight="1" x14ac:dyDescent="0.2">
      <c r="E56" s="88"/>
      <c r="F56" s="88"/>
    </row>
    <row r="57" spans="5:6" ht="12.75" customHeight="1" x14ac:dyDescent="0.2">
      <c r="E57" s="88"/>
      <c r="F57" s="88"/>
    </row>
    <row r="58" spans="5:6" ht="12.75" customHeight="1" x14ac:dyDescent="0.2">
      <c r="E58" s="88"/>
      <c r="F58" s="88"/>
    </row>
    <row r="59" spans="5:6" ht="12.75" customHeight="1" x14ac:dyDescent="0.2">
      <c r="E59" s="88"/>
      <c r="F59" s="88"/>
    </row>
    <row r="60" spans="5:6" ht="12.75" customHeight="1" x14ac:dyDescent="0.2">
      <c r="E60" s="88"/>
      <c r="F60" s="88"/>
    </row>
    <row r="61" spans="5:6" ht="12.75" customHeight="1" x14ac:dyDescent="0.2">
      <c r="E61" s="88"/>
      <c r="F61" s="88"/>
    </row>
    <row r="62" spans="5:6" ht="12.75" customHeight="1" x14ac:dyDescent="0.2">
      <c r="E62" s="88"/>
      <c r="F62" s="88"/>
    </row>
    <row r="63" spans="5:6" ht="12.75" customHeight="1" x14ac:dyDescent="0.2">
      <c r="E63" s="88"/>
      <c r="F63" s="88"/>
    </row>
    <row r="64" spans="5:6" ht="12.75" customHeight="1" x14ac:dyDescent="0.2">
      <c r="E64" s="88"/>
      <c r="F64" s="88"/>
    </row>
    <row r="65" spans="5:6" ht="12.75" customHeight="1" x14ac:dyDescent="0.2">
      <c r="E65" s="88"/>
      <c r="F65" s="88"/>
    </row>
    <row r="66" spans="5:6" ht="12.75" customHeight="1" x14ac:dyDescent="0.2">
      <c r="E66" s="88"/>
      <c r="F66" s="88"/>
    </row>
    <row r="67" spans="5:6" ht="12.75" customHeight="1" x14ac:dyDescent="0.2">
      <c r="E67" s="88"/>
      <c r="F67" s="88"/>
    </row>
    <row r="68" spans="5:6" ht="12.75" customHeight="1" x14ac:dyDescent="0.2">
      <c r="E68" s="88"/>
      <c r="F68" s="88"/>
    </row>
    <row r="69" spans="5:6" ht="12.75" customHeight="1" x14ac:dyDescent="0.2">
      <c r="E69" s="88"/>
      <c r="F69" s="88"/>
    </row>
    <row r="70" spans="5:6" ht="12.75" customHeight="1" x14ac:dyDescent="0.2">
      <c r="E70" s="88"/>
      <c r="F70" s="88"/>
    </row>
    <row r="71" spans="5:6" ht="12.75" customHeight="1" x14ac:dyDescent="0.2">
      <c r="E71" s="88"/>
      <c r="F71" s="88"/>
    </row>
    <row r="72" spans="5:6" ht="12.75" customHeight="1" x14ac:dyDescent="0.2">
      <c r="E72" s="88"/>
      <c r="F72" s="88"/>
    </row>
    <row r="73" spans="5:6" ht="12.75" customHeight="1" x14ac:dyDescent="0.2">
      <c r="E73" s="88"/>
      <c r="F73" s="88"/>
    </row>
    <row r="74" spans="5:6" ht="12.75" customHeight="1" x14ac:dyDescent="0.2">
      <c r="E74" s="88"/>
      <c r="F74" s="88"/>
    </row>
    <row r="75" spans="5:6" ht="12.75" customHeight="1" x14ac:dyDescent="0.2">
      <c r="E75" s="88"/>
      <c r="F75" s="88"/>
    </row>
    <row r="76" spans="5:6" ht="12.75" customHeight="1" x14ac:dyDescent="0.2">
      <c r="E76" s="88"/>
      <c r="F76" s="88"/>
    </row>
    <row r="77" spans="5:6" ht="12.75" customHeight="1" x14ac:dyDescent="0.2">
      <c r="E77" s="88"/>
      <c r="F77" s="88"/>
    </row>
    <row r="78" spans="5:6" ht="12.75" customHeight="1" x14ac:dyDescent="0.2">
      <c r="E78" s="88"/>
      <c r="F78" s="88"/>
    </row>
    <row r="79" spans="5:6" ht="12.75" customHeight="1" x14ac:dyDescent="0.2">
      <c r="E79" s="88"/>
      <c r="F79" s="88"/>
    </row>
    <row r="80" spans="5:6" ht="12.75" customHeight="1" x14ac:dyDescent="0.2">
      <c r="E80" s="88"/>
      <c r="F80" s="88"/>
    </row>
    <row r="81" spans="5:6" ht="12.75" customHeight="1" x14ac:dyDescent="0.2">
      <c r="E81" s="88"/>
      <c r="F81" s="88"/>
    </row>
    <row r="82" spans="5:6" ht="12.75" customHeight="1" x14ac:dyDescent="0.2">
      <c r="E82" s="88"/>
      <c r="F82" s="88"/>
    </row>
    <row r="83" spans="5:6" ht="12.75" customHeight="1" x14ac:dyDescent="0.2">
      <c r="E83" s="88"/>
      <c r="F83" s="88"/>
    </row>
    <row r="84" spans="5:6" ht="12.75" customHeight="1" x14ac:dyDescent="0.2">
      <c r="E84" s="88"/>
      <c r="F84" s="88"/>
    </row>
    <row r="85" spans="5:6" ht="12.75" customHeight="1" x14ac:dyDescent="0.2">
      <c r="E85" s="88"/>
      <c r="F85" s="88"/>
    </row>
    <row r="86" spans="5:6" ht="12.75" customHeight="1" x14ac:dyDescent="0.2">
      <c r="E86" s="88"/>
      <c r="F86" s="88"/>
    </row>
    <row r="87" spans="5:6" ht="12.75" customHeight="1" x14ac:dyDescent="0.2">
      <c r="E87" s="88"/>
      <c r="F87" s="88"/>
    </row>
    <row r="88" spans="5:6" ht="12.75" customHeight="1" x14ac:dyDescent="0.2">
      <c r="E88" s="88"/>
      <c r="F88" s="88"/>
    </row>
    <row r="89" spans="5:6" ht="12.75" customHeight="1" x14ac:dyDescent="0.2">
      <c r="E89" s="88"/>
      <c r="F89" s="88"/>
    </row>
    <row r="90" spans="5:6" ht="12.75" customHeight="1" x14ac:dyDescent="0.2">
      <c r="E90" s="88"/>
      <c r="F90" s="88"/>
    </row>
    <row r="91" spans="5:6" ht="12.75" customHeight="1" x14ac:dyDescent="0.2">
      <c r="E91" s="88"/>
      <c r="F91" s="88"/>
    </row>
    <row r="92" spans="5:6" ht="12.75" customHeight="1" x14ac:dyDescent="0.2">
      <c r="E92" s="88"/>
      <c r="F92" s="88"/>
    </row>
    <row r="93" spans="5:6" ht="12.75" customHeight="1" x14ac:dyDescent="0.2">
      <c r="E93" s="88"/>
      <c r="F93" s="88"/>
    </row>
    <row r="94" spans="5:6" ht="12.75" customHeight="1" x14ac:dyDescent="0.2">
      <c r="E94" s="88"/>
      <c r="F94" s="88"/>
    </row>
    <row r="95" spans="5:6" ht="12.75" customHeight="1" x14ac:dyDescent="0.2">
      <c r="E95" s="88"/>
      <c r="F95" s="88"/>
    </row>
    <row r="96" spans="5:6" ht="12.75" customHeight="1" x14ac:dyDescent="0.2">
      <c r="E96" s="88"/>
      <c r="F96" s="88"/>
    </row>
    <row r="97" spans="5:6" ht="12.75" customHeight="1" x14ac:dyDescent="0.2">
      <c r="E97" s="88"/>
      <c r="F97" s="88"/>
    </row>
    <row r="98" spans="5:6" ht="12.75" customHeight="1" x14ac:dyDescent="0.2">
      <c r="E98" s="88"/>
      <c r="F98" s="88"/>
    </row>
    <row r="99" spans="5:6" ht="12.75" customHeight="1" x14ac:dyDescent="0.2">
      <c r="E99" s="88"/>
      <c r="F99" s="88"/>
    </row>
    <row r="100" spans="5:6" ht="12.75" customHeight="1" x14ac:dyDescent="0.2">
      <c r="E100" s="88"/>
      <c r="F100" s="88"/>
    </row>
    <row r="101" spans="5:6" ht="12.75" customHeight="1" x14ac:dyDescent="0.2">
      <c r="E101" s="88"/>
      <c r="F101" s="88"/>
    </row>
    <row r="102" spans="5:6" ht="12.75" customHeight="1" x14ac:dyDescent="0.2">
      <c r="E102" s="88"/>
      <c r="F102" s="88"/>
    </row>
    <row r="103" spans="5:6" ht="12.75" customHeight="1" x14ac:dyDescent="0.2">
      <c r="E103" s="88"/>
      <c r="F103" s="88"/>
    </row>
    <row r="104" spans="5:6" ht="12.75" customHeight="1" x14ac:dyDescent="0.2">
      <c r="E104" s="88"/>
      <c r="F104" s="88"/>
    </row>
    <row r="105" spans="5:6" ht="12.75" customHeight="1" x14ac:dyDescent="0.2">
      <c r="E105" s="88"/>
      <c r="F105" s="88"/>
    </row>
    <row r="106" spans="5:6" ht="12.75" customHeight="1" x14ac:dyDescent="0.2">
      <c r="E106" s="88"/>
      <c r="F106" s="88"/>
    </row>
    <row r="107" spans="5:6" ht="12.75" customHeight="1" x14ac:dyDescent="0.2">
      <c r="E107" s="88"/>
      <c r="F107" s="88"/>
    </row>
    <row r="108" spans="5:6" ht="12.75" customHeight="1" x14ac:dyDescent="0.2">
      <c r="E108" s="88"/>
      <c r="F108" s="88"/>
    </row>
    <row r="109" spans="5:6" ht="12.75" customHeight="1" x14ac:dyDescent="0.2">
      <c r="E109" s="88"/>
      <c r="F109" s="88"/>
    </row>
    <row r="110" spans="5:6" ht="12.75" customHeight="1" x14ac:dyDescent="0.2">
      <c r="E110" s="88"/>
      <c r="F110" s="88"/>
    </row>
    <row r="111" spans="5:6" ht="12.75" customHeight="1" x14ac:dyDescent="0.2">
      <c r="E111" s="88"/>
      <c r="F111" s="88"/>
    </row>
    <row r="112" spans="5:6" ht="12.75" customHeight="1" x14ac:dyDescent="0.2">
      <c r="E112" s="88"/>
      <c r="F112" s="88"/>
    </row>
    <row r="113" spans="5:6" ht="12.75" customHeight="1" x14ac:dyDescent="0.2">
      <c r="E113" s="88"/>
      <c r="F113" s="88"/>
    </row>
    <row r="114" spans="5:6" ht="12.75" customHeight="1" x14ac:dyDescent="0.2">
      <c r="E114" s="88"/>
      <c r="F114" s="88"/>
    </row>
    <row r="115" spans="5:6" ht="12.75" customHeight="1" x14ac:dyDescent="0.2">
      <c r="E115" s="88"/>
      <c r="F115" s="88"/>
    </row>
    <row r="116" spans="5:6" ht="12.75" customHeight="1" x14ac:dyDescent="0.2">
      <c r="E116" s="88"/>
      <c r="F116" s="88"/>
    </row>
    <row r="117" spans="5:6" ht="12.75" customHeight="1" x14ac:dyDescent="0.2">
      <c r="E117" s="88"/>
      <c r="F117" s="88"/>
    </row>
    <row r="118" spans="5:6" ht="12.75" customHeight="1" x14ac:dyDescent="0.2">
      <c r="E118" s="88"/>
      <c r="F118" s="88"/>
    </row>
    <row r="119" spans="5:6" ht="12.75" customHeight="1" x14ac:dyDescent="0.2">
      <c r="E119" s="88"/>
      <c r="F119" s="88"/>
    </row>
    <row r="120" spans="5:6" ht="12.75" customHeight="1" x14ac:dyDescent="0.2">
      <c r="E120" s="88"/>
      <c r="F120" s="88"/>
    </row>
    <row r="121" spans="5:6" ht="12.75" customHeight="1" x14ac:dyDescent="0.2">
      <c r="E121" s="88"/>
      <c r="F121" s="88"/>
    </row>
    <row r="122" spans="5:6" ht="12.75" customHeight="1" x14ac:dyDescent="0.2">
      <c r="E122" s="88"/>
      <c r="F122" s="88"/>
    </row>
    <row r="123" spans="5:6" ht="12.75" customHeight="1" x14ac:dyDescent="0.2">
      <c r="E123" s="88"/>
      <c r="F123" s="88"/>
    </row>
    <row r="124" spans="5:6" ht="12.75" customHeight="1" x14ac:dyDescent="0.2">
      <c r="E124" s="88"/>
      <c r="F124" s="88"/>
    </row>
    <row r="125" spans="5:6" ht="12.75" customHeight="1" x14ac:dyDescent="0.2">
      <c r="E125" s="88"/>
      <c r="F125" s="88"/>
    </row>
    <row r="126" spans="5:6" ht="12.75" customHeight="1" x14ac:dyDescent="0.2">
      <c r="E126" s="88"/>
      <c r="F126" s="88"/>
    </row>
    <row r="127" spans="5:6" ht="12.75" customHeight="1" x14ac:dyDescent="0.2">
      <c r="E127" s="88"/>
      <c r="F127" s="88"/>
    </row>
    <row r="128" spans="5:6" ht="12.75" customHeight="1" x14ac:dyDescent="0.2">
      <c r="E128" s="88"/>
      <c r="F128" s="88"/>
    </row>
    <row r="129" spans="5:6" ht="12.75" customHeight="1" x14ac:dyDescent="0.2">
      <c r="E129" s="88"/>
      <c r="F129" s="88"/>
    </row>
    <row r="130" spans="5:6" ht="12.75" customHeight="1" x14ac:dyDescent="0.2">
      <c r="E130" s="88"/>
      <c r="F130" s="88"/>
    </row>
    <row r="131" spans="5:6" ht="12.75" customHeight="1" x14ac:dyDescent="0.2">
      <c r="E131" s="88"/>
      <c r="F131" s="88"/>
    </row>
    <row r="132" spans="5:6" ht="12.75" customHeight="1" x14ac:dyDescent="0.2">
      <c r="E132" s="88"/>
      <c r="F132" s="88"/>
    </row>
    <row r="133" spans="5:6" ht="12.75" customHeight="1" x14ac:dyDescent="0.2">
      <c r="E133" s="88"/>
      <c r="F133" s="88"/>
    </row>
    <row r="134" spans="5:6" ht="12.75" customHeight="1" x14ac:dyDescent="0.2">
      <c r="E134" s="88"/>
      <c r="F134" s="88"/>
    </row>
    <row r="135" spans="5:6" ht="12.75" customHeight="1" x14ac:dyDescent="0.2">
      <c r="E135" s="88"/>
      <c r="F135" s="88"/>
    </row>
    <row r="136" spans="5:6" ht="12.75" customHeight="1" x14ac:dyDescent="0.2">
      <c r="E136" s="88"/>
      <c r="F136" s="88"/>
    </row>
    <row r="137" spans="5:6" ht="12.75" customHeight="1" x14ac:dyDescent="0.2">
      <c r="E137" s="88"/>
      <c r="F137" s="88"/>
    </row>
    <row r="138" spans="5:6" ht="12.75" customHeight="1" x14ac:dyDescent="0.2">
      <c r="E138" s="88"/>
      <c r="F138" s="88"/>
    </row>
    <row r="139" spans="5:6" ht="12.75" customHeight="1" x14ac:dyDescent="0.2">
      <c r="E139" s="88"/>
      <c r="F139" s="88"/>
    </row>
    <row r="140" spans="5:6" ht="12.75" customHeight="1" x14ac:dyDescent="0.2">
      <c r="E140" s="88"/>
      <c r="F140" s="88"/>
    </row>
    <row r="141" spans="5:6" ht="12.75" customHeight="1" x14ac:dyDescent="0.2">
      <c r="E141" s="88"/>
      <c r="F141" s="88"/>
    </row>
    <row r="142" spans="5:6" ht="12.75" customHeight="1" x14ac:dyDescent="0.2">
      <c r="E142" s="88"/>
      <c r="F142" s="88"/>
    </row>
    <row r="143" spans="5:6" ht="12.75" customHeight="1" x14ac:dyDescent="0.2">
      <c r="E143" s="88"/>
      <c r="F143" s="88"/>
    </row>
    <row r="144" spans="5:6" ht="12.75" customHeight="1" x14ac:dyDescent="0.2">
      <c r="E144" s="88"/>
      <c r="F144" s="88"/>
    </row>
    <row r="145" spans="5:6" ht="12.75" customHeight="1" x14ac:dyDescent="0.2">
      <c r="E145" s="88"/>
      <c r="F145" s="88"/>
    </row>
    <row r="146" spans="5:6" ht="12.75" customHeight="1" x14ac:dyDescent="0.2">
      <c r="E146" s="88"/>
      <c r="F146" s="88"/>
    </row>
    <row r="147" spans="5:6" ht="12.75" customHeight="1" x14ac:dyDescent="0.2">
      <c r="E147" s="88"/>
      <c r="F147" s="88"/>
    </row>
    <row r="148" spans="5:6" ht="12.75" customHeight="1" x14ac:dyDescent="0.2">
      <c r="E148" s="88"/>
      <c r="F148" s="88"/>
    </row>
    <row r="149" spans="5:6" ht="12.75" customHeight="1" x14ac:dyDescent="0.2">
      <c r="E149" s="88"/>
      <c r="F149" s="88"/>
    </row>
    <row r="150" spans="5:6" ht="12.75" customHeight="1" x14ac:dyDescent="0.2">
      <c r="E150" s="88"/>
      <c r="F150" s="88"/>
    </row>
    <row r="151" spans="5:6" ht="12.75" customHeight="1" x14ac:dyDescent="0.2">
      <c r="E151" s="88"/>
      <c r="F151" s="88"/>
    </row>
    <row r="152" spans="5:6" ht="12.75" customHeight="1" x14ac:dyDescent="0.2">
      <c r="E152" s="88"/>
      <c r="F152" s="88"/>
    </row>
    <row r="153" spans="5:6" ht="12.75" customHeight="1" x14ac:dyDescent="0.2">
      <c r="E153" s="88"/>
      <c r="F153" s="88"/>
    </row>
  </sheetData>
  <mergeCells count="13">
    <mergeCell ref="A10:B10"/>
    <mergeCell ref="H5:H9"/>
    <mergeCell ref="C7:C9"/>
    <mergeCell ref="D7:D9"/>
    <mergeCell ref="A1:I1"/>
    <mergeCell ref="A2:I2"/>
    <mergeCell ref="A3:I3"/>
    <mergeCell ref="A5:B9"/>
    <mergeCell ref="E5:E9"/>
    <mergeCell ref="C5:D6"/>
    <mergeCell ref="F5:F9"/>
    <mergeCell ref="G5:G9"/>
    <mergeCell ref="I5:I9"/>
  </mergeCells>
  <pageMargins left="0.5" right="0.5" top="1" bottom="0.5" header="0.2" footer="0.1"/>
  <pageSetup paperSize="5" scale="69" fitToHeight="0" orientation="landscape" r:id="rId1"/>
  <headerFooter>
    <oddFooter>&amp;R&amp;"Arial,Bold"&amp;10Page 46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9" tint="0.39997558519241921"/>
    <pageSetUpPr fitToPage="1"/>
  </sheetPr>
  <dimension ref="A1:T45"/>
  <sheetViews>
    <sheetView showGridLines="0" zoomScale="85" zoomScaleNormal="85" zoomScaleSheetLayoutView="80" zoomScalePageLayoutView="40" workbookViewId="0">
      <selection activeCell="H26" sqref="H26"/>
    </sheetView>
  </sheetViews>
  <sheetFormatPr defaultRowHeight="12.75" customHeight="1" x14ac:dyDescent="0.2"/>
  <cols>
    <col min="1" max="1" width="3" style="28" customWidth="1"/>
    <col min="2" max="2" width="3" style="87" customWidth="1"/>
    <col min="3" max="3" width="42.85546875" style="28" customWidth="1"/>
    <col min="4" max="4" width="16.28515625" style="28" customWidth="1"/>
    <col min="5" max="5" width="14.85546875" style="277" customWidth="1"/>
    <col min="6" max="6" width="22.85546875" style="278" customWidth="1"/>
    <col min="7" max="7" width="23" style="278" customWidth="1"/>
    <col min="8" max="9" width="17.7109375" style="184" customWidth="1"/>
    <col min="10" max="12" width="9.140625" style="28" customWidth="1"/>
    <col min="13" max="13" width="11.5703125" style="28" bestFit="1" customWidth="1"/>
    <col min="14" max="254" width="9.140625" style="28"/>
    <col min="255" max="256" width="3" style="28" customWidth="1"/>
    <col min="257" max="257" width="42.85546875" style="28" customWidth="1"/>
    <col min="258" max="258" width="16.28515625" style="28" customWidth="1"/>
    <col min="259" max="259" width="14.85546875" style="28" customWidth="1"/>
    <col min="260" max="260" width="22.85546875" style="28" customWidth="1"/>
    <col min="261" max="261" width="23" style="28" customWidth="1"/>
    <col min="262" max="262" width="17.7109375" style="28" customWidth="1"/>
    <col min="263" max="263" width="21.7109375" style="28" customWidth="1"/>
    <col min="264" max="264" width="17.7109375" style="28" customWidth="1"/>
    <col min="265" max="265" width="22.7109375" style="28" customWidth="1"/>
    <col min="266" max="268" width="9.140625" style="28"/>
    <col min="269" max="269" width="11.5703125" style="28" bestFit="1" customWidth="1"/>
    <col min="270" max="510" width="9.140625" style="28"/>
    <col min="511" max="512" width="3" style="28" customWidth="1"/>
    <col min="513" max="513" width="42.85546875" style="28" customWidth="1"/>
    <col min="514" max="514" width="16.28515625" style="28" customWidth="1"/>
    <col min="515" max="515" width="14.85546875" style="28" customWidth="1"/>
    <col min="516" max="516" width="22.85546875" style="28" customWidth="1"/>
    <col min="517" max="517" width="23" style="28" customWidth="1"/>
    <col min="518" max="518" width="17.7109375" style="28" customWidth="1"/>
    <col min="519" max="519" width="21.7109375" style="28" customWidth="1"/>
    <col min="520" max="520" width="17.7109375" style="28" customWidth="1"/>
    <col min="521" max="521" width="22.7109375" style="28" customWidth="1"/>
    <col min="522" max="524" width="9.140625" style="28"/>
    <col min="525" max="525" width="11.5703125" style="28" bestFit="1" customWidth="1"/>
    <col min="526" max="766" width="9.140625" style="28"/>
    <col min="767" max="768" width="3" style="28" customWidth="1"/>
    <col min="769" max="769" width="42.85546875" style="28" customWidth="1"/>
    <col min="770" max="770" width="16.28515625" style="28" customWidth="1"/>
    <col min="771" max="771" width="14.85546875" style="28" customWidth="1"/>
    <col min="772" max="772" width="22.85546875" style="28" customWidth="1"/>
    <col min="773" max="773" width="23" style="28" customWidth="1"/>
    <col min="774" max="774" width="17.7109375" style="28" customWidth="1"/>
    <col min="775" max="775" width="21.7109375" style="28" customWidth="1"/>
    <col min="776" max="776" width="17.7109375" style="28" customWidth="1"/>
    <col min="777" max="777" width="22.7109375" style="28" customWidth="1"/>
    <col min="778" max="780" width="9.140625" style="28"/>
    <col min="781" max="781" width="11.5703125" style="28" bestFit="1" customWidth="1"/>
    <col min="782" max="1022" width="9.140625" style="28"/>
    <col min="1023" max="1024" width="3" style="28" customWidth="1"/>
    <col min="1025" max="1025" width="42.85546875" style="28" customWidth="1"/>
    <col min="1026" max="1026" width="16.28515625" style="28" customWidth="1"/>
    <col min="1027" max="1027" width="14.85546875" style="28" customWidth="1"/>
    <col min="1028" max="1028" width="22.85546875" style="28" customWidth="1"/>
    <col min="1029" max="1029" width="23" style="28" customWidth="1"/>
    <col min="1030" max="1030" width="17.7109375" style="28" customWidth="1"/>
    <col min="1031" max="1031" width="21.7109375" style="28" customWidth="1"/>
    <col min="1032" max="1032" width="17.7109375" style="28" customWidth="1"/>
    <col min="1033" max="1033" width="22.7109375" style="28" customWidth="1"/>
    <col min="1034" max="1036" width="9.140625" style="28"/>
    <col min="1037" max="1037" width="11.5703125" style="28" bestFit="1" customWidth="1"/>
    <col min="1038" max="1278" width="9.140625" style="28"/>
    <col min="1279" max="1280" width="3" style="28" customWidth="1"/>
    <col min="1281" max="1281" width="42.85546875" style="28" customWidth="1"/>
    <col min="1282" max="1282" width="16.28515625" style="28" customWidth="1"/>
    <col min="1283" max="1283" width="14.85546875" style="28" customWidth="1"/>
    <col min="1284" max="1284" width="22.85546875" style="28" customWidth="1"/>
    <col min="1285" max="1285" width="23" style="28" customWidth="1"/>
    <col min="1286" max="1286" width="17.7109375" style="28" customWidth="1"/>
    <col min="1287" max="1287" width="21.7109375" style="28" customWidth="1"/>
    <col min="1288" max="1288" width="17.7109375" style="28" customWidth="1"/>
    <col min="1289" max="1289" width="22.7109375" style="28" customWidth="1"/>
    <col min="1290" max="1292" width="9.140625" style="28"/>
    <col min="1293" max="1293" width="11.5703125" style="28" bestFit="1" customWidth="1"/>
    <col min="1294" max="1534" width="9.140625" style="28"/>
    <col min="1535" max="1536" width="3" style="28" customWidth="1"/>
    <col min="1537" max="1537" width="42.85546875" style="28" customWidth="1"/>
    <col min="1538" max="1538" width="16.28515625" style="28" customWidth="1"/>
    <col min="1539" max="1539" width="14.85546875" style="28" customWidth="1"/>
    <col min="1540" max="1540" width="22.85546875" style="28" customWidth="1"/>
    <col min="1541" max="1541" width="23" style="28" customWidth="1"/>
    <col min="1542" max="1542" width="17.7109375" style="28" customWidth="1"/>
    <col min="1543" max="1543" width="21.7109375" style="28" customWidth="1"/>
    <col min="1544" max="1544" width="17.7109375" style="28" customWidth="1"/>
    <col min="1545" max="1545" width="22.7109375" style="28" customWidth="1"/>
    <col min="1546" max="1548" width="9.140625" style="28"/>
    <col min="1549" max="1549" width="11.5703125" style="28" bestFit="1" customWidth="1"/>
    <col min="1550" max="1790" width="9.140625" style="28"/>
    <col min="1791" max="1792" width="3" style="28" customWidth="1"/>
    <col min="1793" max="1793" width="42.85546875" style="28" customWidth="1"/>
    <col min="1794" max="1794" width="16.28515625" style="28" customWidth="1"/>
    <col min="1795" max="1795" width="14.85546875" style="28" customWidth="1"/>
    <col min="1796" max="1796" width="22.85546875" style="28" customWidth="1"/>
    <col min="1797" max="1797" width="23" style="28" customWidth="1"/>
    <col min="1798" max="1798" width="17.7109375" style="28" customWidth="1"/>
    <col min="1799" max="1799" width="21.7109375" style="28" customWidth="1"/>
    <col min="1800" max="1800" width="17.7109375" style="28" customWidth="1"/>
    <col min="1801" max="1801" width="22.7109375" style="28" customWidth="1"/>
    <col min="1802" max="1804" width="9.140625" style="28"/>
    <col min="1805" max="1805" width="11.5703125" style="28" bestFit="1" customWidth="1"/>
    <col min="1806" max="2046" width="9.140625" style="28"/>
    <col min="2047" max="2048" width="3" style="28" customWidth="1"/>
    <col min="2049" max="2049" width="42.85546875" style="28" customWidth="1"/>
    <col min="2050" max="2050" width="16.28515625" style="28" customWidth="1"/>
    <col min="2051" max="2051" width="14.85546875" style="28" customWidth="1"/>
    <col min="2052" max="2052" width="22.85546875" style="28" customWidth="1"/>
    <col min="2053" max="2053" width="23" style="28" customWidth="1"/>
    <col min="2054" max="2054" width="17.7109375" style="28" customWidth="1"/>
    <col min="2055" max="2055" width="21.7109375" style="28" customWidth="1"/>
    <col min="2056" max="2056" width="17.7109375" style="28" customWidth="1"/>
    <col min="2057" max="2057" width="22.7109375" style="28" customWidth="1"/>
    <col min="2058" max="2060" width="9.140625" style="28"/>
    <col min="2061" max="2061" width="11.5703125" style="28" bestFit="1" customWidth="1"/>
    <col min="2062" max="2302" width="9.140625" style="28"/>
    <col min="2303" max="2304" width="3" style="28" customWidth="1"/>
    <col min="2305" max="2305" width="42.85546875" style="28" customWidth="1"/>
    <col min="2306" max="2306" width="16.28515625" style="28" customWidth="1"/>
    <col min="2307" max="2307" width="14.85546875" style="28" customWidth="1"/>
    <col min="2308" max="2308" width="22.85546875" style="28" customWidth="1"/>
    <col min="2309" max="2309" width="23" style="28" customWidth="1"/>
    <col min="2310" max="2310" width="17.7109375" style="28" customWidth="1"/>
    <col min="2311" max="2311" width="21.7109375" style="28" customWidth="1"/>
    <col min="2312" max="2312" width="17.7109375" style="28" customWidth="1"/>
    <col min="2313" max="2313" width="22.7109375" style="28" customWidth="1"/>
    <col min="2314" max="2316" width="9.140625" style="28"/>
    <col min="2317" max="2317" width="11.5703125" style="28" bestFit="1" customWidth="1"/>
    <col min="2318" max="2558" width="9.140625" style="28"/>
    <col min="2559" max="2560" width="3" style="28" customWidth="1"/>
    <col min="2561" max="2561" width="42.85546875" style="28" customWidth="1"/>
    <col min="2562" max="2562" width="16.28515625" style="28" customWidth="1"/>
    <col min="2563" max="2563" width="14.85546875" style="28" customWidth="1"/>
    <col min="2564" max="2564" width="22.85546875" style="28" customWidth="1"/>
    <col min="2565" max="2565" width="23" style="28" customWidth="1"/>
    <col min="2566" max="2566" width="17.7109375" style="28" customWidth="1"/>
    <col min="2567" max="2567" width="21.7109375" style="28" customWidth="1"/>
    <col min="2568" max="2568" width="17.7109375" style="28" customWidth="1"/>
    <col min="2569" max="2569" width="22.7109375" style="28" customWidth="1"/>
    <col min="2570" max="2572" width="9.140625" style="28"/>
    <col min="2573" max="2573" width="11.5703125" style="28" bestFit="1" customWidth="1"/>
    <col min="2574" max="2814" width="9.140625" style="28"/>
    <col min="2815" max="2816" width="3" style="28" customWidth="1"/>
    <col min="2817" max="2817" width="42.85546875" style="28" customWidth="1"/>
    <col min="2818" max="2818" width="16.28515625" style="28" customWidth="1"/>
    <col min="2819" max="2819" width="14.85546875" style="28" customWidth="1"/>
    <col min="2820" max="2820" width="22.85546875" style="28" customWidth="1"/>
    <col min="2821" max="2821" width="23" style="28" customWidth="1"/>
    <col min="2822" max="2822" width="17.7109375" style="28" customWidth="1"/>
    <col min="2823" max="2823" width="21.7109375" style="28" customWidth="1"/>
    <col min="2824" max="2824" width="17.7109375" style="28" customWidth="1"/>
    <col min="2825" max="2825" width="22.7109375" style="28" customWidth="1"/>
    <col min="2826" max="2828" width="9.140625" style="28"/>
    <col min="2829" max="2829" width="11.5703125" style="28" bestFit="1" customWidth="1"/>
    <col min="2830" max="3070" width="9.140625" style="28"/>
    <col min="3071" max="3072" width="3" style="28" customWidth="1"/>
    <col min="3073" max="3073" width="42.85546875" style="28" customWidth="1"/>
    <col min="3074" max="3074" width="16.28515625" style="28" customWidth="1"/>
    <col min="3075" max="3075" width="14.85546875" style="28" customWidth="1"/>
    <col min="3076" max="3076" width="22.85546875" style="28" customWidth="1"/>
    <col min="3077" max="3077" width="23" style="28" customWidth="1"/>
    <col min="3078" max="3078" width="17.7109375" style="28" customWidth="1"/>
    <col min="3079" max="3079" width="21.7109375" style="28" customWidth="1"/>
    <col min="3080" max="3080" width="17.7109375" style="28" customWidth="1"/>
    <col min="3081" max="3081" width="22.7109375" style="28" customWidth="1"/>
    <col min="3082" max="3084" width="9.140625" style="28"/>
    <col min="3085" max="3085" width="11.5703125" style="28" bestFit="1" customWidth="1"/>
    <col min="3086" max="3326" width="9.140625" style="28"/>
    <col min="3327" max="3328" width="3" style="28" customWidth="1"/>
    <col min="3329" max="3329" width="42.85546875" style="28" customWidth="1"/>
    <col min="3330" max="3330" width="16.28515625" style="28" customWidth="1"/>
    <col min="3331" max="3331" width="14.85546875" style="28" customWidth="1"/>
    <col min="3332" max="3332" width="22.85546875" style="28" customWidth="1"/>
    <col min="3333" max="3333" width="23" style="28" customWidth="1"/>
    <col min="3334" max="3334" width="17.7109375" style="28" customWidth="1"/>
    <col min="3335" max="3335" width="21.7109375" style="28" customWidth="1"/>
    <col min="3336" max="3336" width="17.7109375" style="28" customWidth="1"/>
    <col min="3337" max="3337" width="22.7109375" style="28" customWidth="1"/>
    <col min="3338" max="3340" width="9.140625" style="28"/>
    <col min="3341" max="3341" width="11.5703125" style="28" bestFit="1" customWidth="1"/>
    <col min="3342" max="3582" width="9.140625" style="28"/>
    <col min="3583" max="3584" width="3" style="28" customWidth="1"/>
    <col min="3585" max="3585" width="42.85546875" style="28" customWidth="1"/>
    <col min="3586" max="3586" width="16.28515625" style="28" customWidth="1"/>
    <col min="3587" max="3587" width="14.85546875" style="28" customWidth="1"/>
    <col min="3588" max="3588" width="22.85546875" style="28" customWidth="1"/>
    <col min="3589" max="3589" width="23" style="28" customWidth="1"/>
    <col min="3590" max="3590" width="17.7109375" style="28" customWidth="1"/>
    <col min="3591" max="3591" width="21.7109375" style="28" customWidth="1"/>
    <col min="3592" max="3592" width="17.7109375" style="28" customWidth="1"/>
    <col min="3593" max="3593" width="22.7109375" style="28" customWidth="1"/>
    <col min="3594" max="3596" width="9.140625" style="28"/>
    <col min="3597" max="3597" width="11.5703125" style="28" bestFit="1" customWidth="1"/>
    <col min="3598" max="3838" width="9.140625" style="28"/>
    <col min="3839" max="3840" width="3" style="28" customWidth="1"/>
    <col min="3841" max="3841" width="42.85546875" style="28" customWidth="1"/>
    <col min="3842" max="3842" width="16.28515625" style="28" customWidth="1"/>
    <col min="3843" max="3843" width="14.85546875" style="28" customWidth="1"/>
    <col min="3844" max="3844" width="22.85546875" style="28" customWidth="1"/>
    <col min="3845" max="3845" width="23" style="28" customWidth="1"/>
    <col min="3846" max="3846" width="17.7109375" style="28" customWidth="1"/>
    <col min="3847" max="3847" width="21.7109375" style="28" customWidth="1"/>
    <col min="3848" max="3848" width="17.7109375" style="28" customWidth="1"/>
    <col min="3849" max="3849" width="22.7109375" style="28" customWidth="1"/>
    <col min="3850" max="3852" width="9.140625" style="28"/>
    <col min="3853" max="3853" width="11.5703125" style="28" bestFit="1" customWidth="1"/>
    <col min="3854" max="4094" width="9.140625" style="28"/>
    <col min="4095" max="4096" width="3" style="28" customWidth="1"/>
    <col min="4097" max="4097" width="42.85546875" style="28" customWidth="1"/>
    <col min="4098" max="4098" width="16.28515625" style="28" customWidth="1"/>
    <col min="4099" max="4099" width="14.85546875" style="28" customWidth="1"/>
    <col min="4100" max="4100" width="22.85546875" style="28" customWidth="1"/>
    <col min="4101" max="4101" width="23" style="28" customWidth="1"/>
    <col min="4102" max="4102" width="17.7109375" style="28" customWidth="1"/>
    <col min="4103" max="4103" width="21.7109375" style="28" customWidth="1"/>
    <col min="4104" max="4104" width="17.7109375" style="28" customWidth="1"/>
    <col min="4105" max="4105" width="22.7109375" style="28" customWidth="1"/>
    <col min="4106" max="4108" width="9.140625" style="28"/>
    <col min="4109" max="4109" width="11.5703125" style="28" bestFit="1" customWidth="1"/>
    <col min="4110" max="4350" width="9.140625" style="28"/>
    <col min="4351" max="4352" width="3" style="28" customWidth="1"/>
    <col min="4353" max="4353" width="42.85546875" style="28" customWidth="1"/>
    <col min="4354" max="4354" width="16.28515625" style="28" customWidth="1"/>
    <col min="4355" max="4355" width="14.85546875" style="28" customWidth="1"/>
    <col min="4356" max="4356" width="22.85546875" style="28" customWidth="1"/>
    <col min="4357" max="4357" width="23" style="28" customWidth="1"/>
    <col min="4358" max="4358" width="17.7109375" style="28" customWidth="1"/>
    <col min="4359" max="4359" width="21.7109375" style="28" customWidth="1"/>
    <col min="4360" max="4360" width="17.7109375" style="28" customWidth="1"/>
    <col min="4361" max="4361" width="22.7109375" style="28" customWidth="1"/>
    <col min="4362" max="4364" width="9.140625" style="28"/>
    <col min="4365" max="4365" width="11.5703125" style="28" bestFit="1" customWidth="1"/>
    <col min="4366" max="4606" width="9.140625" style="28"/>
    <col min="4607" max="4608" width="3" style="28" customWidth="1"/>
    <col min="4609" max="4609" width="42.85546875" style="28" customWidth="1"/>
    <col min="4610" max="4610" width="16.28515625" style="28" customWidth="1"/>
    <col min="4611" max="4611" width="14.85546875" style="28" customWidth="1"/>
    <col min="4612" max="4612" width="22.85546875" style="28" customWidth="1"/>
    <col min="4613" max="4613" width="23" style="28" customWidth="1"/>
    <col min="4614" max="4614" width="17.7109375" style="28" customWidth="1"/>
    <col min="4615" max="4615" width="21.7109375" style="28" customWidth="1"/>
    <col min="4616" max="4616" width="17.7109375" style="28" customWidth="1"/>
    <col min="4617" max="4617" width="22.7109375" style="28" customWidth="1"/>
    <col min="4618" max="4620" width="9.140625" style="28"/>
    <col min="4621" max="4621" width="11.5703125" style="28" bestFit="1" customWidth="1"/>
    <col min="4622" max="4862" width="9.140625" style="28"/>
    <col min="4863" max="4864" width="3" style="28" customWidth="1"/>
    <col min="4865" max="4865" width="42.85546875" style="28" customWidth="1"/>
    <col min="4866" max="4866" width="16.28515625" style="28" customWidth="1"/>
    <col min="4867" max="4867" width="14.85546875" style="28" customWidth="1"/>
    <col min="4868" max="4868" width="22.85546875" style="28" customWidth="1"/>
    <col min="4869" max="4869" width="23" style="28" customWidth="1"/>
    <col min="4870" max="4870" width="17.7109375" style="28" customWidth="1"/>
    <col min="4871" max="4871" width="21.7109375" style="28" customWidth="1"/>
    <col min="4872" max="4872" width="17.7109375" style="28" customWidth="1"/>
    <col min="4873" max="4873" width="22.7109375" style="28" customWidth="1"/>
    <col min="4874" max="4876" width="9.140625" style="28"/>
    <col min="4877" max="4877" width="11.5703125" style="28" bestFit="1" customWidth="1"/>
    <col min="4878" max="5118" width="9.140625" style="28"/>
    <col min="5119" max="5120" width="3" style="28" customWidth="1"/>
    <col min="5121" max="5121" width="42.85546875" style="28" customWidth="1"/>
    <col min="5122" max="5122" width="16.28515625" style="28" customWidth="1"/>
    <col min="5123" max="5123" width="14.85546875" style="28" customWidth="1"/>
    <col min="5124" max="5124" width="22.85546875" style="28" customWidth="1"/>
    <col min="5125" max="5125" width="23" style="28" customWidth="1"/>
    <col min="5126" max="5126" width="17.7109375" style="28" customWidth="1"/>
    <col min="5127" max="5127" width="21.7109375" style="28" customWidth="1"/>
    <col min="5128" max="5128" width="17.7109375" style="28" customWidth="1"/>
    <col min="5129" max="5129" width="22.7109375" style="28" customWidth="1"/>
    <col min="5130" max="5132" width="9.140625" style="28"/>
    <col min="5133" max="5133" width="11.5703125" style="28" bestFit="1" customWidth="1"/>
    <col min="5134" max="5374" width="9.140625" style="28"/>
    <col min="5375" max="5376" width="3" style="28" customWidth="1"/>
    <col min="5377" max="5377" width="42.85546875" style="28" customWidth="1"/>
    <col min="5378" max="5378" width="16.28515625" style="28" customWidth="1"/>
    <col min="5379" max="5379" width="14.85546875" style="28" customWidth="1"/>
    <col min="5380" max="5380" width="22.85546875" style="28" customWidth="1"/>
    <col min="5381" max="5381" width="23" style="28" customWidth="1"/>
    <col min="5382" max="5382" width="17.7109375" style="28" customWidth="1"/>
    <col min="5383" max="5383" width="21.7109375" style="28" customWidth="1"/>
    <col min="5384" max="5384" width="17.7109375" style="28" customWidth="1"/>
    <col min="5385" max="5385" width="22.7109375" style="28" customWidth="1"/>
    <col min="5386" max="5388" width="9.140625" style="28"/>
    <col min="5389" max="5389" width="11.5703125" style="28" bestFit="1" customWidth="1"/>
    <col min="5390" max="5630" width="9.140625" style="28"/>
    <col min="5631" max="5632" width="3" style="28" customWidth="1"/>
    <col min="5633" max="5633" width="42.85546875" style="28" customWidth="1"/>
    <col min="5634" max="5634" width="16.28515625" style="28" customWidth="1"/>
    <col min="5635" max="5635" width="14.85546875" style="28" customWidth="1"/>
    <col min="5636" max="5636" width="22.85546875" style="28" customWidth="1"/>
    <col min="5637" max="5637" width="23" style="28" customWidth="1"/>
    <col min="5638" max="5638" width="17.7109375" style="28" customWidth="1"/>
    <col min="5639" max="5639" width="21.7109375" style="28" customWidth="1"/>
    <col min="5640" max="5640" width="17.7109375" style="28" customWidth="1"/>
    <col min="5641" max="5641" width="22.7109375" style="28" customWidth="1"/>
    <col min="5642" max="5644" width="9.140625" style="28"/>
    <col min="5645" max="5645" width="11.5703125" style="28" bestFit="1" customWidth="1"/>
    <col min="5646" max="5886" width="9.140625" style="28"/>
    <col min="5887" max="5888" width="3" style="28" customWidth="1"/>
    <col min="5889" max="5889" width="42.85546875" style="28" customWidth="1"/>
    <col min="5890" max="5890" width="16.28515625" style="28" customWidth="1"/>
    <col min="5891" max="5891" width="14.85546875" style="28" customWidth="1"/>
    <col min="5892" max="5892" width="22.85546875" style="28" customWidth="1"/>
    <col min="5893" max="5893" width="23" style="28" customWidth="1"/>
    <col min="5894" max="5894" width="17.7109375" style="28" customWidth="1"/>
    <col min="5895" max="5895" width="21.7109375" style="28" customWidth="1"/>
    <col min="5896" max="5896" width="17.7109375" style="28" customWidth="1"/>
    <col min="5897" max="5897" width="22.7109375" style="28" customWidth="1"/>
    <col min="5898" max="5900" width="9.140625" style="28"/>
    <col min="5901" max="5901" width="11.5703125" style="28" bestFit="1" customWidth="1"/>
    <col min="5902" max="6142" width="9.140625" style="28"/>
    <col min="6143" max="6144" width="3" style="28" customWidth="1"/>
    <col min="6145" max="6145" width="42.85546875" style="28" customWidth="1"/>
    <col min="6146" max="6146" width="16.28515625" style="28" customWidth="1"/>
    <col min="6147" max="6147" width="14.85546875" style="28" customWidth="1"/>
    <col min="6148" max="6148" width="22.85546875" style="28" customWidth="1"/>
    <col min="6149" max="6149" width="23" style="28" customWidth="1"/>
    <col min="6150" max="6150" width="17.7109375" style="28" customWidth="1"/>
    <col min="6151" max="6151" width="21.7109375" style="28" customWidth="1"/>
    <col min="6152" max="6152" width="17.7109375" style="28" customWidth="1"/>
    <col min="6153" max="6153" width="22.7109375" style="28" customWidth="1"/>
    <col min="6154" max="6156" width="9.140625" style="28"/>
    <col min="6157" max="6157" width="11.5703125" style="28" bestFit="1" customWidth="1"/>
    <col min="6158" max="6398" width="9.140625" style="28"/>
    <col min="6399" max="6400" width="3" style="28" customWidth="1"/>
    <col min="6401" max="6401" width="42.85546875" style="28" customWidth="1"/>
    <col min="6402" max="6402" width="16.28515625" style="28" customWidth="1"/>
    <col min="6403" max="6403" width="14.85546875" style="28" customWidth="1"/>
    <col min="6404" max="6404" width="22.85546875" style="28" customWidth="1"/>
    <col min="6405" max="6405" width="23" style="28" customWidth="1"/>
    <col min="6406" max="6406" width="17.7109375" style="28" customWidth="1"/>
    <col min="6407" max="6407" width="21.7109375" style="28" customWidth="1"/>
    <col min="6408" max="6408" width="17.7109375" style="28" customWidth="1"/>
    <col min="6409" max="6409" width="22.7109375" style="28" customWidth="1"/>
    <col min="6410" max="6412" width="9.140625" style="28"/>
    <col min="6413" max="6413" width="11.5703125" style="28" bestFit="1" customWidth="1"/>
    <col min="6414" max="6654" width="9.140625" style="28"/>
    <col min="6655" max="6656" width="3" style="28" customWidth="1"/>
    <col min="6657" max="6657" width="42.85546875" style="28" customWidth="1"/>
    <col min="6658" max="6658" width="16.28515625" style="28" customWidth="1"/>
    <col min="6659" max="6659" width="14.85546875" style="28" customWidth="1"/>
    <col min="6660" max="6660" width="22.85546875" style="28" customWidth="1"/>
    <col min="6661" max="6661" width="23" style="28" customWidth="1"/>
    <col min="6662" max="6662" width="17.7109375" style="28" customWidth="1"/>
    <col min="6663" max="6663" width="21.7109375" style="28" customWidth="1"/>
    <col min="6664" max="6664" width="17.7109375" style="28" customWidth="1"/>
    <col min="6665" max="6665" width="22.7109375" style="28" customWidth="1"/>
    <col min="6666" max="6668" width="9.140625" style="28"/>
    <col min="6669" max="6669" width="11.5703125" style="28" bestFit="1" customWidth="1"/>
    <col min="6670" max="6910" width="9.140625" style="28"/>
    <col min="6911" max="6912" width="3" style="28" customWidth="1"/>
    <col min="6913" max="6913" width="42.85546875" style="28" customWidth="1"/>
    <col min="6914" max="6914" width="16.28515625" style="28" customWidth="1"/>
    <col min="6915" max="6915" width="14.85546875" style="28" customWidth="1"/>
    <col min="6916" max="6916" width="22.85546875" style="28" customWidth="1"/>
    <col min="6917" max="6917" width="23" style="28" customWidth="1"/>
    <col min="6918" max="6918" width="17.7109375" style="28" customWidth="1"/>
    <col min="6919" max="6919" width="21.7109375" style="28" customWidth="1"/>
    <col min="6920" max="6920" width="17.7109375" style="28" customWidth="1"/>
    <col min="6921" max="6921" width="22.7109375" style="28" customWidth="1"/>
    <col min="6922" max="6924" width="9.140625" style="28"/>
    <col min="6925" max="6925" width="11.5703125" style="28" bestFit="1" customWidth="1"/>
    <col min="6926" max="7166" width="9.140625" style="28"/>
    <col min="7167" max="7168" width="3" style="28" customWidth="1"/>
    <col min="7169" max="7169" width="42.85546875" style="28" customWidth="1"/>
    <col min="7170" max="7170" width="16.28515625" style="28" customWidth="1"/>
    <col min="7171" max="7171" width="14.85546875" style="28" customWidth="1"/>
    <col min="7172" max="7172" width="22.85546875" style="28" customWidth="1"/>
    <col min="7173" max="7173" width="23" style="28" customWidth="1"/>
    <col min="7174" max="7174" width="17.7109375" style="28" customWidth="1"/>
    <col min="7175" max="7175" width="21.7109375" style="28" customWidth="1"/>
    <col min="7176" max="7176" width="17.7109375" style="28" customWidth="1"/>
    <col min="7177" max="7177" width="22.7109375" style="28" customWidth="1"/>
    <col min="7178" max="7180" width="9.140625" style="28"/>
    <col min="7181" max="7181" width="11.5703125" style="28" bestFit="1" customWidth="1"/>
    <col min="7182" max="7422" width="9.140625" style="28"/>
    <col min="7423" max="7424" width="3" style="28" customWidth="1"/>
    <col min="7425" max="7425" width="42.85546875" style="28" customWidth="1"/>
    <col min="7426" max="7426" width="16.28515625" style="28" customWidth="1"/>
    <col min="7427" max="7427" width="14.85546875" style="28" customWidth="1"/>
    <col min="7428" max="7428" width="22.85546875" style="28" customWidth="1"/>
    <col min="7429" max="7429" width="23" style="28" customWidth="1"/>
    <col min="7430" max="7430" width="17.7109375" style="28" customWidth="1"/>
    <col min="7431" max="7431" width="21.7109375" style="28" customWidth="1"/>
    <col min="7432" max="7432" width="17.7109375" style="28" customWidth="1"/>
    <col min="7433" max="7433" width="22.7109375" style="28" customWidth="1"/>
    <col min="7434" max="7436" width="9.140625" style="28"/>
    <col min="7437" max="7437" width="11.5703125" style="28" bestFit="1" customWidth="1"/>
    <col min="7438" max="7678" width="9.140625" style="28"/>
    <col min="7679" max="7680" width="3" style="28" customWidth="1"/>
    <col min="7681" max="7681" width="42.85546875" style="28" customWidth="1"/>
    <col min="7682" max="7682" width="16.28515625" style="28" customWidth="1"/>
    <col min="7683" max="7683" width="14.85546875" style="28" customWidth="1"/>
    <col min="7684" max="7684" width="22.85546875" style="28" customWidth="1"/>
    <col min="7685" max="7685" width="23" style="28" customWidth="1"/>
    <col min="7686" max="7686" width="17.7109375" style="28" customWidth="1"/>
    <col min="7687" max="7687" width="21.7109375" style="28" customWidth="1"/>
    <col min="7688" max="7688" width="17.7109375" style="28" customWidth="1"/>
    <col min="7689" max="7689" width="22.7109375" style="28" customWidth="1"/>
    <col min="7690" max="7692" width="9.140625" style="28"/>
    <col min="7693" max="7693" width="11.5703125" style="28" bestFit="1" customWidth="1"/>
    <col min="7694" max="7934" width="9.140625" style="28"/>
    <col min="7935" max="7936" width="3" style="28" customWidth="1"/>
    <col min="7937" max="7937" width="42.85546875" style="28" customWidth="1"/>
    <col min="7938" max="7938" width="16.28515625" style="28" customWidth="1"/>
    <col min="7939" max="7939" width="14.85546875" style="28" customWidth="1"/>
    <col min="7940" max="7940" width="22.85546875" style="28" customWidth="1"/>
    <col min="7941" max="7941" width="23" style="28" customWidth="1"/>
    <col min="7942" max="7942" width="17.7109375" style="28" customWidth="1"/>
    <col min="7943" max="7943" width="21.7109375" style="28" customWidth="1"/>
    <col min="7944" max="7944" width="17.7109375" style="28" customWidth="1"/>
    <col min="7945" max="7945" width="22.7109375" style="28" customWidth="1"/>
    <col min="7946" max="7948" width="9.140625" style="28"/>
    <col min="7949" max="7949" width="11.5703125" style="28" bestFit="1" customWidth="1"/>
    <col min="7950" max="8190" width="9.140625" style="28"/>
    <col min="8191" max="8192" width="3" style="28" customWidth="1"/>
    <col min="8193" max="8193" width="42.85546875" style="28" customWidth="1"/>
    <col min="8194" max="8194" width="16.28515625" style="28" customWidth="1"/>
    <col min="8195" max="8195" width="14.85546875" style="28" customWidth="1"/>
    <col min="8196" max="8196" width="22.85546875" style="28" customWidth="1"/>
    <col min="8197" max="8197" width="23" style="28" customWidth="1"/>
    <col min="8198" max="8198" width="17.7109375" style="28" customWidth="1"/>
    <col min="8199" max="8199" width="21.7109375" style="28" customWidth="1"/>
    <col min="8200" max="8200" width="17.7109375" style="28" customWidth="1"/>
    <col min="8201" max="8201" width="22.7109375" style="28" customWidth="1"/>
    <col min="8202" max="8204" width="9.140625" style="28"/>
    <col min="8205" max="8205" width="11.5703125" style="28" bestFit="1" customWidth="1"/>
    <col min="8206" max="8446" width="9.140625" style="28"/>
    <col min="8447" max="8448" width="3" style="28" customWidth="1"/>
    <col min="8449" max="8449" width="42.85546875" style="28" customWidth="1"/>
    <col min="8450" max="8450" width="16.28515625" style="28" customWidth="1"/>
    <col min="8451" max="8451" width="14.85546875" style="28" customWidth="1"/>
    <col min="8452" max="8452" width="22.85546875" style="28" customWidth="1"/>
    <col min="8453" max="8453" width="23" style="28" customWidth="1"/>
    <col min="8454" max="8454" width="17.7109375" style="28" customWidth="1"/>
    <col min="8455" max="8455" width="21.7109375" style="28" customWidth="1"/>
    <col min="8456" max="8456" width="17.7109375" style="28" customWidth="1"/>
    <col min="8457" max="8457" width="22.7109375" style="28" customWidth="1"/>
    <col min="8458" max="8460" width="9.140625" style="28"/>
    <col min="8461" max="8461" width="11.5703125" style="28" bestFit="1" customWidth="1"/>
    <col min="8462" max="8702" width="9.140625" style="28"/>
    <col min="8703" max="8704" width="3" style="28" customWidth="1"/>
    <col min="8705" max="8705" width="42.85546875" style="28" customWidth="1"/>
    <col min="8706" max="8706" width="16.28515625" style="28" customWidth="1"/>
    <col min="8707" max="8707" width="14.85546875" style="28" customWidth="1"/>
    <col min="8708" max="8708" width="22.85546875" style="28" customWidth="1"/>
    <col min="8709" max="8709" width="23" style="28" customWidth="1"/>
    <col min="8710" max="8710" width="17.7109375" style="28" customWidth="1"/>
    <col min="8711" max="8711" width="21.7109375" style="28" customWidth="1"/>
    <col min="8712" max="8712" width="17.7109375" style="28" customWidth="1"/>
    <col min="8713" max="8713" width="22.7109375" style="28" customWidth="1"/>
    <col min="8714" max="8716" width="9.140625" style="28"/>
    <col min="8717" max="8717" width="11.5703125" style="28" bestFit="1" customWidth="1"/>
    <col min="8718" max="8958" width="9.140625" style="28"/>
    <col min="8959" max="8960" width="3" style="28" customWidth="1"/>
    <col min="8961" max="8961" width="42.85546875" style="28" customWidth="1"/>
    <col min="8962" max="8962" width="16.28515625" style="28" customWidth="1"/>
    <col min="8963" max="8963" width="14.85546875" style="28" customWidth="1"/>
    <col min="8964" max="8964" width="22.85546875" style="28" customWidth="1"/>
    <col min="8965" max="8965" width="23" style="28" customWidth="1"/>
    <col min="8966" max="8966" width="17.7109375" style="28" customWidth="1"/>
    <col min="8967" max="8967" width="21.7109375" style="28" customWidth="1"/>
    <col min="8968" max="8968" width="17.7109375" style="28" customWidth="1"/>
    <col min="8969" max="8969" width="22.7109375" style="28" customWidth="1"/>
    <col min="8970" max="8972" width="9.140625" style="28"/>
    <col min="8973" max="8973" width="11.5703125" style="28" bestFit="1" customWidth="1"/>
    <col min="8974" max="9214" width="9.140625" style="28"/>
    <col min="9215" max="9216" width="3" style="28" customWidth="1"/>
    <col min="9217" max="9217" width="42.85546875" style="28" customWidth="1"/>
    <col min="9218" max="9218" width="16.28515625" style="28" customWidth="1"/>
    <col min="9219" max="9219" width="14.85546875" style="28" customWidth="1"/>
    <col min="9220" max="9220" width="22.85546875" style="28" customWidth="1"/>
    <col min="9221" max="9221" width="23" style="28" customWidth="1"/>
    <col min="9222" max="9222" width="17.7109375" style="28" customWidth="1"/>
    <col min="9223" max="9223" width="21.7109375" style="28" customWidth="1"/>
    <col min="9224" max="9224" width="17.7109375" style="28" customWidth="1"/>
    <col min="9225" max="9225" width="22.7109375" style="28" customWidth="1"/>
    <col min="9226" max="9228" width="9.140625" style="28"/>
    <col min="9229" max="9229" width="11.5703125" style="28" bestFit="1" customWidth="1"/>
    <col min="9230" max="9470" width="9.140625" style="28"/>
    <col min="9471" max="9472" width="3" style="28" customWidth="1"/>
    <col min="9473" max="9473" width="42.85546875" style="28" customWidth="1"/>
    <col min="9474" max="9474" width="16.28515625" style="28" customWidth="1"/>
    <col min="9475" max="9475" width="14.85546875" style="28" customWidth="1"/>
    <col min="9476" max="9476" width="22.85546875" style="28" customWidth="1"/>
    <col min="9477" max="9477" width="23" style="28" customWidth="1"/>
    <col min="9478" max="9478" width="17.7109375" style="28" customWidth="1"/>
    <col min="9479" max="9479" width="21.7109375" style="28" customWidth="1"/>
    <col min="9480" max="9480" width="17.7109375" style="28" customWidth="1"/>
    <col min="9481" max="9481" width="22.7109375" style="28" customWidth="1"/>
    <col min="9482" max="9484" width="9.140625" style="28"/>
    <col min="9485" max="9485" width="11.5703125" style="28" bestFit="1" customWidth="1"/>
    <col min="9486" max="9726" width="9.140625" style="28"/>
    <col min="9727" max="9728" width="3" style="28" customWidth="1"/>
    <col min="9729" max="9729" width="42.85546875" style="28" customWidth="1"/>
    <col min="9730" max="9730" width="16.28515625" style="28" customWidth="1"/>
    <col min="9731" max="9731" width="14.85546875" style="28" customWidth="1"/>
    <col min="9732" max="9732" width="22.85546875" style="28" customWidth="1"/>
    <col min="9733" max="9733" width="23" style="28" customWidth="1"/>
    <col min="9734" max="9734" width="17.7109375" style="28" customWidth="1"/>
    <col min="9735" max="9735" width="21.7109375" style="28" customWidth="1"/>
    <col min="9736" max="9736" width="17.7109375" style="28" customWidth="1"/>
    <col min="9737" max="9737" width="22.7109375" style="28" customWidth="1"/>
    <col min="9738" max="9740" width="9.140625" style="28"/>
    <col min="9741" max="9741" width="11.5703125" style="28" bestFit="1" customWidth="1"/>
    <col min="9742" max="9982" width="9.140625" style="28"/>
    <col min="9983" max="9984" width="3" style="28" customWidth="1"/>
    <col min="9985" max="9985" width="42.85546875" style="28" customWidth="1"/>
    <col min="9986" max="9986" width="16.28515625" style="28" customWidth="1"/>
    <col min="9987" max="9987" width="14.85546875" style="28" customWidth="1"/>
    <col min="9988" max="9988" width="22.85546875" style="28" customWidth="1"/>
    <col min="9989" max="9989" width="23" style="28" customWidth="1"/>
    <col min="9990" max="9990" width="17.7109375" style="28" customWidth="1"/>
    <col min="9991" max="9991" width="21.7109375" style="28" customWidth="1"/>
    <col min="9992" max="9992" width="17.7109375" style="28" customWidth="1"/>
    <col min="9993" max="9993" width="22.7109375" style="28" customWidth="1"/>
    <col min="9994" max="9996" width="9.140625" style="28"/>
    <col min="9997" max="9997" width="11.5703125" style="28" bestFit="1" customWidth="1"/>
    <col min="9998" max="10238" width="9.140625" style="28"/>
    <col min="10239" max="10240" width="3" style="28" customWidth="1"/>
    <col min="10241" max="10241" width="42.85546875" style="28" customWidth="1"/>
    <col min="10242" max="10242" width="16.28515625" style="28" customWidth="1"/>
    <col min="10243" max="10243" width="14.85546875" style="28" customWidth="1"/>
    <col min="10244" max="10244" width="22.85546875" style="28" customWidth="1"/>
    <col min="10245" max="10245" width="23" style="28" customWidth="1"/>
    <col min="10246" max="10246" width="17.7109375" style="28" customWidth="1"/>
    <col min="10247" max="10247" width="21.7109375" style="28" customWidth="1"/>
    <col min="10248" max="10248" width="17.7109375" style="28" customWidth="1"/>
    <col min="10249" max="10249" width="22.7109375" style="28" customWidth="1"/>
    <col min="10250" max="10252" width="9.140625" style="28"/>
    <col min="10253" max="10253" width="11.5703125" style="28" bestFit="1" customWidth="1"/>
    <col min="10254" max="10494" width="9.140625" style="28"/>
    <col min="10495" max="10496" width="3" style="28" customWidth="1"/>
    <col min="10497" max="10497" width="42.85546875" style="28" customWidth="1"/>
    <col min="10498" max="10498" width="16.28515625" style="28" customWidth="1"/>
    <col min="10499" max="10499" width="14.85546875" style="28" customWidth="1"/>
    <col min="10500" max="10500" width="22.85546875" style="28" customWidth="1"/>
    <col min="10501" max="10501" width="23" style="28" customWidth="1"/>
    <col min="10502" max="10502" width="17.7109375" style="28" customWidth="1"/>
    <col min="10503" max="10503" width="21.7109375" style="28" customWidth="1"/>
    <col min="10504" max="10504" width="17.7109375" style="28" customWidth="1"/>
    <col min="10505" max="10505" width="22.7109375" style="28" customWidth="1"/>
    <col min="10506" max="10508" width="9.140625" style="28"/>
    <col min="10509" max="10509" width="11.5703125" style="28" bestFit="1" customWidth="1"/>
    <col min="10510" max="10750" width="9.140625" style="28"/>
    <col min="10751" max="10752" width="3" style="28" customWidth="1"/>
    <col min="10753" max="10753" width="42.85546875" style="28" customWidth="1"/>
    <col min="10754" max="10754" width="16.28515625" style="28" customWidth="1"/>
    <col min="10755" max="10755" width="14.85546875" style="28" customWidth="1"/>
    <col min="10756" max="10756" width="22.85546875" style="28" customWidth="1"/>
    <col min="10757" max="10757" width="23" style="28" customWidth="1"/>
    <col min="10758" max="10758" width="17.7109375" style="28" customWidth="1"/>
    <col min="10759" max="10759" width="21.7109375" style="28" customWidth="1"/>
    <col min="10760" max="10760" width="17.7109375" style="28" customWidth="1"/>
    <col min="10761" max="10761" width="22.7109375" style="28" customWidth="1"/>
    <col min="10762" max="10764" width="9.140625" style="28"/>
    <col min="10765" max="10765" width="11.5703125" style="28" bestFit="1" customWidth="1"/>
    <col min="10766" max="11006" width="9.140625" style="28"/>
    <col min="11007" max="11008" width="3" style="28" customWidth="1"/>
    <col min="11009" max="11009" width="42.85546875" style="28" customWidth="1"/>
    <col min="11010" max="11010" width="16.28515625" style="28" customWidth="1"/>
    <col min="11011" max="11011" width="14.85546875" style="28" customWidth="1"/>
    <col min="11012" max="11012" width="22.85546875" style="28" customWidth="1"/>
    <col min="11013" max="11013" width="23" style="28" customWidth="1"/>
    <col min="11014" max="11014" width="17.7109375" style="28" customWidth="1"/>
    <col min="11015" max="11015" width="21.7109375" style="28" customWidth="1"/>
    <col min="11016" max="11016" width="17.7109375" style="28" customWidth="1"/>
    <col min="11017" max="11017" width="22.7109375" style="28" customWidth="1"/>
    <col min="11018" max="11020" width="9.140625" style="28"/>
    <col min="11021" max="11021" width="11.5703125" style="28" bestFit="1" customWidth="1"/>
    <col min="11022" max="11262" width="9.140625" style="28"/>
    <col min="11263" max="11264" width="3" style="28" customWidth="1"/>
    <col min="11265" max="11265" width="42.85546875" style="28" customWidth="1"/>
    <col min="11266" max="11266" width="16.28515625" style="28" customWidth="1"/>
    <col min="11267" max="11267" width="14.85546875" style="28" customWidth="1"/>
    <col min="11268" max="11268" width="22.85546875" style="28" customWidth="1"/>
    <col min="11269" max="11269" width="23" style="28" customWidth="1"/>
    <col min="11270" max="11270" width="17.7109375" style="28" customWidth="1"/>
    <col min="11271" max="11271" width="21.7109375" style="28" customWidth="1"/>
    <col min="11272" max="11272" width="17.7109375" style="28" customWidth="1"/>
    <col min="11273" max="11273" width="22.7109375" style="28" customWidth="1"/>
    <col min="11274" max="11276" width="9.140625" style="28"/>
    <col min="11277" max="11277" width="11.5703125" style="28" bestFit="1" customWidth="1"/>
    <col min="11278" max="11518" width="9.140625" style="28"/>
    <col min="11519" max="11520" width="3" style="28" customWidth="1"/>
    <col min="11521" max="11521" width="42.85546875" style="28" customWidth="1"/>
    <col min="11522" max="11522" width="16.28515625" style="28" customWidth="1"/>
    <col min="11523" max="11523" width="14.85546875" style="28" customWidth="1"/>
    <col min="11524" max="11524" width="22.85546875" style="28" customWidth="1"/>
    <col min="11525" max="11525" width="23" style="28" customWidth="1"/>
    <col min="11526" max="11526" width="17.7109375" style="28" customWidth="1"/>
    <col min="11527" max="11527" width="21.7109375" style="28" customWidth="1"/>
    <col min="11528" max="11528" width="17.7109375" style="28" customWidth="1"/>
    <col min="11529" max="11529" width="22.7109375" style="28" customWidth="1"/>
    <col min="11530" max="11532" width="9.140625" style="28"/>
    <col min="11533" max="11533" width="11.5703125" style="28" bestFit="1" customWidth="1"/>
    <col min="11534" max="11774" width="9.140625" style="28"/>
    <col min="11775" max="11776" width="3" style="28" customWidth="1"/>
    <col min="11777" max="11777" width="42.85546875" style="28" customWidth="1"/>
    <col min="11778" max="11778" width="16.28515625" style="28" customWidth="1"/>
    <col min="11779" max="11779" width="14.85546875" style="28" customWidth="1"/>
    <col min="11780" max="11780" width="22.85546875" style="28" customWidth="1"/>
    <col min="11781" max="11781" width="23" style="28" customWidth="1"/>
    <col min="11782" max="11782" width="17.7109375" style="28" customWidth="1"/>
    <col min="11783" max="11783" width="21.7109375" style="28" customWidth="1"/>
    <col min="11784" max="11784" width="17.7109375" style="28" customWidth="1"/>
    <col min="11785" max="11785" width="22.7109375" style="28" customWidth="1"/>
    <col min="11786" max="11788" width="9.140625" style="28"/>
    <col min="11789" max="11789" width="11.5703125" style="28" bestFit="1" customWidth="1"/>
    <col min="11790" max="12030" width="9.140625" style="28"/>
    <col min="12031" max="12032" width="3" style="28" customWidth="1"/>
    <col min="12033" max="12033" width="42.85546875" style="28" customWidth="1"/>
    <col min="12034" max="12034" width="16.28515625" style="28" customWidth="1"/>
    <col min="12035" max="12035" width="14.85546875" style="28" customWidth="1"/>
    <col min="12036" max="12036" width="22.85546875" style="28" customWidth="1"/>
    <col min="12037" max="12037" width="23" style="28" customWidth="1"/>
    <col min="12038" max="12038" width="17.7109375" style="28" customWidth="1"/>
    <col min="12039" max="12039" width="21.7109375" style="28" customWidth="1"/>
    <col min="12040" max="12040" width="17.7109375" style="28" customWidth="1"/>
    <col min="12041" max="12041" width="22.7109375" style="28" customWidth="1"/>
    <col min="12042" max="12044" width="9.140625" style="28"/>
    <col min="12045" max="12045" width="11.5703125" style="28" bestFit="1" customWidth="1"/>
    <col min="12046" max="12286" width="9.140625" style="28"/>
    <col min="12287" max="12288" width="3" style="28" customWidth="1"/>
    <col min="12289" max="12289" width="42.85546875" style="28" customWidth="1"/>
    <col min="12290" max="12290" width="16.28515625" style="28" customWidth="1"/>
    <col min="12291" max="12291" width="14.85546875" style="28" customWidth="1"/>
    <col min="12292" max="12292" width="22.85546875" style="28" customWidth="1"/>
    <col min="12293" max="12293" width="23" style="28" customWidth="1"/>
    <col min="12294" max="12294" width="17.7109375" style="28" customWidth="1"/>
    <col min="12295" max="12295" width="21.7109375" style="28" customWidth="1"/>
    <col min="12296" max="12296" width="17.7109375" style="28" customWidth="1"/>
    <col min="12297" max="12297" width="22.7109375" style="28" customWidth="1"/>
    <col min="12298" max="12300" width="9.140625" style="28"/>
    <col min="12301" max="12301" width="11.5703125" style="28" bestFit="1" customWidth="1"/>
    <col min="12302" max="12542" width="9.140625" style="28"/>
    <col min="12543" max="12544" width="3" style="28" customWidth="1"/>
    <col min="12545" max="12545" width="42.85546875" style="28" customWidth="1"/>
    <col min="12546" max="12546" width="16.28515625" style="28" customWidth="1"/>
    <col min="12547" max="12547" width="14.85546875" style="28" customWidth="1"/>
    <col min="12548" max="12548" width="22.85546875" style="28" customWidth="1"/>
    <col min="12549" max="12549" width="23" style="28" customWidth="1"/>
    <col min="12550" max="12550" width="17.7109375" style="28" customWidth="1"/>
    <col min="12551" max="12551" width="21.7109375" style="28" customWidth="1"/>
    <col min="12552" max="12552" width="17.7109375" style="28" customWidth="1"/>
    <col min="12553" max="12553" width="22.7109375" style="28" customWidth="1"/>
    <col min="12554" max="12556" width="9.140625" style="28"/>
    <col min="12557" max="12557" width="11.5703125" style="28" bestFit="1" customWidth="1"/>
    <col min="12558" max="12798" width="9.140625" style="28"/>
    <col min="12799" max="12800" width="3" style="28" customWidth="1"/>
    <col min="12801" max="12801" width="42.85546875" style="28" customWidth="1"/>
    <col min="12802" max="12802" width="16.28515625" style="28" customWidth="1"/>
    <col min="12803" max="12803" width="14.85546875" style="28" customWidth="1"/>
    <col min="12804" max="12804" width="22.85546875" style="28" customWidth="1"/>
    <col min="12805" max="12805" width="23" style="28" customWidth="1"/>
    <col min="12806" max="12806" width="17.7109375" style="28" customWidth="1"/>
    <col min="12807" max="12807" width="21.7109375" style="28" customWidth="1"/>
    <col min="12808" max="12808" width="17.7109375" style="28" customWidth="1"/>
    <col min="12809" max="12809" width="22.7109375" style="28" customWidth="1"/>
    <col min="12810" max="12812" width="9.140625" style="28"/>
    <col min="12813" max="12813" width="11.5703125" style="28" bestFit="1" customWidth="1"/>
    <col min="12814" max="13054" width="9.140625" style="28"/>
    <col min="13055" max="13056" width="3" style="28" customWidth="1"/>
    <col min="13057" max="13057" width="42.85546875" style="28" customWidth="1"/>
    <col min="13058" max="13058" width="16.28515625" style="28" customWidth="1"/>
    <col min="13059" max="13059" width="14.85546875" style="28" customWidth="1"/>
    <col min="13060" max="13060" width="22.85546875" style="28" customWidth="1"/>
    <col min="13061" max="13061" width="23" style="28" customWidth="1"/>
    <col min="13062" max="13062" width="17.7109375" style="28" customWidth="1"/>
    <col min="13063" max="13063" width="21.7109375" style="28" customWidth="1"/>
    <col min="13064" max="13064" width="17.7109375" style="28" customWidth="1"/>
    <col min="13065" max="13065" width="22.7109375" style="28" customWidth="1"/>
    <col min="13066" max="13068" width="9.140625" style="28"/>
    <col min="13069" max="13069" width="11.5703125" style="28" bestFit="1" customWidth="1"/>
    <col min="13070" max="13310" width="9.140625" style="28"/>
    <col min="13311" max="13312" width="3" style="28" customWidth="1"/>
    <col min="13313" max="13313" width="42.85546875" style="28" customWidth="1"/>
    <col min="13314" max="13314" width="16.28515625" style="28" customWidth="1"/>
    <col min="13315" max="13315" width="14.85546875" style="28" customWidth="1"/>
    <col min="13316" max="13316" width="22.85546875" style="28" customWidth="1"/>
    <col min="13317" max="13317" width="23" style="28" customWidth="1"/>
    <col min="13318" max="13318" width="17.7109375" style="28" customWidth="1"/>
    <col min="13319" max="13319" width="21.7109375" style="28" customWidth="1"/>
    <col min="13320" max="13320" width="17.7109375" style="28" customWidth="1"/>
    <col min="13321" max="13321" width="22.7109375" style="28" customWidth="1"/>
    <col min="13322" max="13324" width="9.140625" style="28"/>
    <col min="13325" max="13325" width="11.5703125" style="28" bestFit="1" customWidth="1"/>
    <col min="13326" max="13566" width="9.140625" style="28"/>
    <col min="13567" max="13568" width="3" style="28" customWidth="1"/>
    <col min="13569" max="13569" width="42.85546875" style="28" customWidth="1"/>
    <col min="13570" max="13570" width="16.28515625" style="28" customWidth="1"/>
    <col min="13571" max="13571" width="14.85546875" style="28" customWidth="1"/>
    <col min="13572" max="13572" width="22.85546875" style="28" customWidth="1"/>
    <col min="13573" max="13573" width="23" style="28" customWidth="1"/>
    <col min="13574" max="13574" width="17.7109375" style="28" customWidth="1"/>
    <col min="13575" max="13575" width="21.7109375" style="28" customWidth="1"/>
    <col min="13576" max="13576" width="17.7109375" style="28" customWidth="1"/>
    <col min="13577" max="13577" width="22.7109375" style="28" customWidth="1"/>
    <col min="13578" max="13580" width="9.140625" style="28"/>
    <col min="13581" max="13581" width="11.5703125" style="28" bestFit="1" customWidth="1"/>
    <col min="13582" max="13822" width="9.140625" style="28"/>
    <col min="13823" max="13824" width="3" style="28" customWidth="1"/>
    <col min="13825" max="13825" width="42.85546875" style="28" customWidth="1"/>
    <col min="13826" max="13826" width="16.28515625" style="28" customWidth="1"/>
    <col min="13827" max="13827" width="14.85546875" style="28" customWidth="1"/>
    <col min="13828" max="13828" width="22.85546875" style="28" customWidth="1"/>
    <col min="13829" max="13829" width="23" style="28" customWidth="1"/>
    <col min="13830" max="13830" width="17.7109375" style="28" customWidth="1"/>
    <col min="13831" max="13831" width="21.7109375" style="28" customWidth="1"/>
    <col min="13832" max="13832" width="17.7109375" style="28" customWidth="1"/>
    <col min="13833" max="13833" width="22.7109375" style="28" customWidth="1"/>
    <col min="13834" max="13836" width="9.140625" style="28"/>
    <col min="13837" max="13837" width="11.5703125" style="28" bestFit="1" customWidth="1"/>
    <col min="13838" max="14078" width="9.140625" style="28"/>
    <col min="14079" max="14080" width="3" style="28" customWidth="1"/>
    <col min="14081" max="14081" width="42.85546875" style="28" customWidth="1"/>
    <col min="14082" max="14082" width="16.28515625" style="28" customWidth="1"/>
    <col min="14083" max="14083" width="14.85546875" style="28" customWidth="1"/>
    <col min="14084" max="14084" width="22.85546875" style="28" customWidth="1"/>
    <col min="14085" max="14085" width="23" style="28" customWidth="1"/>
    <col min="14086" max="14086" width="17.7109375" style="28" customWidth="1"/>
    <col min="14087" max="14087" width="21.7109375" style="28" customWidth="1"/>
    <col min="14088" max="14088" width="17.7109375" style="28" customWidth="1"/>
    <col min="14089" max="14089" width="22.7109375" style="28" customWidth="1"/>
    <col min="14090" max="14092" width="9.140625" style="28"/>
    <col min="14093" max="14093" width="11.5703125" style="28" bestFit="1" customWidth="1"/>
    <col min="14094" max="14334" width="9.140625" style="28"/>
    <col min="14335" max="14336" width="3" style="28" customWidth="1"/>
    <col min="14337" max="14337" width="42.85546875" style="28" customWidth="1"/>
    <col min="14338" max="14338" width="16.28515625" style="28" customWidth="1"/>
    <col min="14339" max="14339" width="14.85546875" style="28" customWidth="1"/>
    <col min="14340" max="14340" width="22.85546875" style="28" customWidth="1"/>
    <col min="14341" max="14341" width="23" style="28" customWidth="1"/>
    <col min="14342" max="14342" width="17.7109375" style="28" customWidth="1"/>
    <col min="14343" max="14343" width="21.7109375" style="28" customWidth="1"/>
    <col min="14344" max="14344" width="17.7109375" style="28" customWidth="1"/>
    <col min="14345" max="14345" width="22.7109375" style="28" customWidth="1"/>
    <col min="14346" max="14348" width="9.140625" style="28"/>
    <col min="14349" max="14349" width="11.5703125" style="28" bestFit="1" customWidth="1"/>
    <col min="14350" max="14590" width="9.140625" style="28"/>
    <col min="14591" max="14592" width="3" style="28" customWidth="1"/>
    <col min="14593" max="14593" width="42.85546875" style="28" customWidth="1"/>
    <col min="14594" max="14594" width="16.28515625" style="28" customWidth="1"/>
    <col min="14595" max="14595" width="14.85546875" style="28" customWidth="1"/>
    <col min="14596" max="14596" width="22.85546875" style="28" customWidth="1"/>
    <col min="14597" max="14597" width="23" style="28" customWidth="1"/>
    <col min="14598" max="14598" width="17.7109375" style="28" customWidth="1"/>
    <col min="14599" max="14599" width="21.7109375" style="28" customWidth="1"/>
    <col min="14600" max="14600" width="17.7109375" style="28" customWidth="1"/>
    <col min="14601" max="14601" width="22.7109375" style="28" customWidth="1"/>
    <col min="14602" max="14604" width="9.140625" style="28"/>
    <col min="14605" max="14605" width="11.5703125" style="28" bestFit="1" customWidth="1"/>
    <col min="14606" max="14846" width="9.140625" style="28"/>
    <col min="14847" max="14848" width="3" style="28" customWidth="1"/>
    <col min="14849" max="14849" width="42.85546875" style="28" customWidth="1"/>
    <col min="14850" max="14850" width="16.28515625" style="28" customWidth="1"/>
    <col min="14851" max="14851" width="14.85546875" style="28" customWidth="1"/>
    <col min="14852" max="14852" width="22.85546875" style="28" customWidth="1"/>
    <col min="14853" max="14853" width="23" style="28" customWidth="1"/>
    <col min="14854" max="14854" width="17.7109375" style="28" customWidth="1"/>
    <col min="14855" max="14855" width="21.7109375" style="28" customWidth="1"/>
    <col min="14856" max="14856" width="17.7109375" style="28" customWidth="1"/>
    <col min="14857" max="14857" width="22.7109375" style="28" customWidth="1"/>
    <col min="14858" max="14860" width="9.140625" style="28"/>
    <col min="14861" max="14861" width="11.5703125" style="28" bestFit="1" customWidth="1"/>
    <col min="14862" max="15102" width="9.140625" style="28"/>
    <col min="15103" max="15104" width="3" style="28" customWidth="1"/>
    <col min="15105" max="15105" width="42.85546875" style="28" customWidth="1"/>
    <col min="15106" max="15106" width="16.28515625" style="28" customWidth="1"/>
    <col min="15107" max="15107" width="14.85546875" style="28" customWidth="1"/>
    <col min="15108" max="15108" width="22.85546875" style="28" customWidth="1"/>
    <col min="15109" max="15109" width="23" style="28" customWidth="1"/>
    <col min="15110" max="15110" width="17.7109375" style="28" customWidth="1"/>
    <col min="15111" max="15111" width="21.7109375" style="28" customWidth="1"/>
    <col min="15112" max="15112" width="17.7109375" style="28" customWidth="1"/>
    <col min="15113" max="15113" width="22.7109375" style="28" customWidth="1"/>
    <col min="15114" max="15116" width="9.140625" style="28"/>
    <col min="15117" max="15117" width="11.5703125" style="28" bestFit="1" customWidth="1"/>
    <col min="15118" max="15358" width="9.140625" style="28"/>
    <col min="15359" max="15360" width="3" style="28" customWidth="1"/>
    <col min="15361" max="15361" width="42.85546875" style="28" customWidth="1"/>
    <col min="15362" max="15362" width="16.28515625" style="28" customWidth="1"/>
    <col min="15363" max="15363" width="14.85546875" style="28" customWidth="1"/>
    <col min="15364" max="15364" width="22.85546875" style="28" customWidth="1"/>
    <col min="15365" max="15365" width="23" style="28" customWidth="1"/>
    <col min="15366" max="15366" width="17.7109375" style="28" customWidth="1"/>
    <col min="15367" max="15367" width="21.7109375" style="28" customWidth="1"/>
    <col min="15368" max="15368" width="17.7109375" style="28" customWidth="1"/>
    <col min="15369" max="15369" width="22.7109375" style="28" customWidth="1"/>
    <col min="15370" max="15372" width="9.140625" style="28"/>
    <col min="15373" max="15373" width="11.5703125" style="28" bestFit="1" customWidth="1"/>
    <col min="15374" max="15614" width="9.140625" style="28"/>
    <col min="15615" max="15616" width="3" style="28" customWidth="1"/>
    <col min="15617" max="15617" width="42.85546875" style="28" customWidth="1"/>
    <col min="15618" max="15618" width="16.28515625" style="28" customWidth="1"/>
    <col min="15619" max="15619" width="14.85546875" style="28" customWidth="1"/>
    <col min="15620" max="15620" width="22.85546875" style="28" customWidth="1"/>
    <col min="15621" max="15621" width="23" style="28" customWidth="1"/>
    <col min="15622" max="15622" width="17.7109375" style="28" customWidth="1"/>
    <col min="15623" max="15623" width="21.7109375" style="28" customWidth="1"/>
    <col min="15624" max="15624" width="17.7109375" style="28" customWidth="1"/>
    <col min="15625" max="15625" width="22.7109375" style="28" customWidth="1"/>
    <col min="15626" max="15628" width="9.140625" style="28"/>
    <col min="15629" max="15629" width="11.5703125" style="28" bestFit="1" customWidth="1"/>
    <col min="15630" max="15870" width="9.140625" style="28"/>
    <col min="15871" max="15872" width="3" style="28" customWidth="1"/>
    <col min="15873" max="15873" width="42.85546875" style="28" customWidth="1"/>
    <col min="15874" max="15874" width="16.28515625" style="28" customWidth="1"/>
    <col min="15875" max="15875" width="14.85546875" style="28" customWidth="1"/>
    <col min="15876" max="15876" width="22.85546875" style="28" customWidth="1"/>
    <col min="15877" max="15877" width="23" style="28" customWidth="1"/>
    <col min="15878" max="15878" width="17.7109375" style="28" customWidth="1"/>
    <col min="15879" max="15879" width="21.7109375" style="28" customWidth="1"/>
    <col min="15880" max="15880" width="17.7109375" style="28" customWidth="1"/>
    <col min="15881" max="15881" width="22.7109375" style="28" customWidth="1"/>
    <col min="15882" max="15884" width="9.140625" style="28"/>
    <col min="15885" max="15885" width="11.5703125" style="28" bestFit="1" customWidth="1"/>
    <col min="15886" max="16126" width="9.140625" style="28"/>
    <col min="16127" max="16128" width="3" style="28" customWidth="1"/>
    <col min="16129" max="16129" width="42.85546875" style="28" customWidth="1"/>
    <col min="16130" max="16130" width="16.28515625" style="28" customWidth="1"/>
    <col min="16131" max="16131" width="14.85546875" style="28" customWidth="1"/>
    <col min="16132" max="16132" width="22.85546875" style="28" customWidth="1"/>
    <col min="16133" max="16133" width="23" style="28" customWidth="1"/>
    <col min="16134" max="16134" width="17.7109375" style="28" customWidth="1"/>
    <col min="16135" max="16135" width="21.7109375" style="28" customWidth="1"/>
    <col min="16136" max="16136" width="17.7109375" style="28" customWidth="1"/>
    <col min="16137" max="16137" width="22.7109375" style="28" customWidth="1"/>
    <col min="16138" max="16140" width="9.140625" style="28"/>
    <col min="16141" max="16141" width="11.5703125" style="28" bestFit="1" customWidth="1"/>
    <col min="16142" max="16384" width="9.140625" style="28"/>
  </cols>
  <sheetData>
    <row r="1" spans="1:20" s="91" customFormat="1" ht="14.1" customHeight="1" x14ac:dyDescent="0.25">
      <c r="A1" s="1084" t="str">
        <f>'AFS - Equity'!A1:I1</f>
        <v>NAME OF INSURANCE COMPANY</v>
      </c>
      <c r="B1" s="1084"/>
      <c r="C1" s="1084"/>
      <c r="D1" s="1084"/>
      <c r="E1" s="1084"/>
      <c r="F1" s="1084"/>
      <c r="G1" s="1084"/>
      <c r="H1" s="1084"/>
      <c r="I1" s="1084"/>
    </row>
    <row r="2" spans="1:20" s="91" customFormat="1" ht="14.1" customHeight="1" x14ac:dyDescent="0.25">
      <c r="A2" s="1064" t="str">
        <f>'AFS - Equity'!A2:I2</f>
        <v>STATEMENT OF CAPITAL, RESERVES AND SURPLUS INVESTMENTS</v>
      </c>
      <c r="B2" s="1064"/>
      <c r="C2" s="1064"/>
      <c r="D2" s="1064"/>
      <c r="E2" s="1064"/>
      <c r="F2" s="1064"/>
      <c r="G2" s="1064"/>
      <c r="H2" s="1064"/>
      <c r="I2" s="1064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</row>
    <row r="3" spans="1:20" s="91" customFormat="1" ht="14.1" customHeight="1" x14ac:dyDescent="0.25">
      <c r="A3" s="1064" t="str">
        <f>'AFS - Equity'!A3:I3</f>
        <v>AS OF DATE</v>
      </c>
      <c r="B3" s="1064"/>
      <c r="C3" s="1064"/>
      <c r="D3" s="1064"/>
      <c r="E3" s="1064"/>
      <c r="F3" s="1064"/>
      <c r="G3" s="1064"/>
      <c r="H3" s="1064"/>
      <c r="I3" s="1064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pans="1:20" s="91" customFormat="1" ht="14.1" customHeight="1" thickBot="1" x14ac:dyDescent="0.25">
      <c r="A4" s="93"/>
      <c r="B4" s="24"/>
      <c r="C4" s="93"/>
      <c r="D4" s="93"/>
      <c r="E4" s="228"/>
      <c r="F4" s="229"/>
      <c r="G4" s="229"/>
      <c r="H4" s="230"/>
      <c r="I4" s="230"/>
    </row>
    <row r="5" spans="1:20" s="25" customFormat="1" ht="12.75" customHeight="1" x14ac:dyDescent="0.25">
      <c r="A5" s="1049" t="s">
        <v>99</v>
      </c>
      <c r="B5" s="1099"/>
      <c r="C5" s="1050"/>
      <c r="D5" s="1057" t="s">
        <v>164</v>
      </c>
      <c r="E5" s="975" t="s">
        <v>261</v>
      </c>
      <c r="F5" s="1050" t="s">
        <v>165</v>
      </c>
      <c r="G5" s="1050"/>
      <c r="H5" s="1105" t="s">
        <v>348</v>
      </c>
      <c r="I5" s="1105" t="s">
        <v>349</v>
      </c>
    </row>
    <row r="6" spans="1:20" s="25" customFormat="1" ht="12.75" customHeight="1" thickBot="1" x14ac:dyDescent="0.3">
      <c r="A6" s="1100"/>
      <c r="B6" s="1101"/>
      <c r="C6" s="1102"/>
      <c r="D6" s="1103"/>
      <c r="E6" s="1104"/>
      <c r="F6" s="384" t="s">
        <v>168</v>
      </c>
      <c r="G6" s="384" t="s">
        <v>384</v>
      </c>
      <c r="H6" s="1106"/>
      <c r="I6" s="1106"/>
    </row>
    <row r="7" spans="1:20" ht="12.75" customHeight="1" x14ac:dyDescent="0.2">
      <c r="A7" s="124"/>
      <c r="B7" s="125"/>
      <c r="C7" s="31"/>
      <c r="D7" s="170"/>
      <c r="E7" s="233"/>
      <c r="F7" s="234"/>
      <c r="G7" s="234"/>
      <c r="H7" s="170"/>
      <c r="I7" s="170"/>
    </row>
    <row r="8" spans="1:20" ht="12.75" customHeight="1" x14ac:dyDescent="0.2">
      <c r="A8" s="132" t="s">
        <v>107</v>
      </c>
      <c r="B8" s="51" t="s">
        <v>170</v>
      </c>
      <c r="C8" s="36"/>
      <c r="D8" s="238"/>
      <c r="E8" s="236"/>
      <c r="F8" s="239"/>
      <c r="G8" s="239"/>
      <c r="H8" s="171"/>
      <c r="I8" s="171"/>
    </row>
    <row r="9" spans="1:20" ht="12.75" customHeight="1" x14ac:dyDescent="0.2">
      <c r="A9" s="132"/>
      <c r="B9" s="128">
        <v>1</v>
      </c>
      <c r="C9" s="240"/>
      <c r="D9" s="385"/>
      <c r="E9" s="379"/>
      <c r="F9" s="241"/>
      <c r="G9" s="241"/>
      <c r="H9" s="153"/>
      <c r="I9" s="153"/>
    </row>
    <row r="10" spans="1:20" ht="12.75" customHeight="1" x14ac:dyDescent="0.2">
      <c r="A10" s="132"/>
      <c r="B10" s="128">
        <v>2</v>
      </c>
      <c r="C10" s="242"/>
      <c r="D10" s="386"/>
      <c r="E10" s="293"/>
      <c r="F10" s="243"/>
      <c r="G10" s="243"/>
      <c r="H10" s="157"/>
      <c r="I10" s="157"/>
    </row>
    <row r="11" spans="1:20" ht="12.75" customHeight="1" thickBot="1" x14ac:dyDescent="0.25">
      <c r="A11" s="132"/>
      <c r="B11" s="128">
        <v>3</v>
      </c>
      <c r="C11" s="242"/>
      <c r="D11" s="386"/>
      <c r="E11" s="293"/>
      <c r="F11" s="387"/>
      <c r="G11" s="387"/>
      <c r="H11" s="162"/>
      <c r="I11" s="162"/>
    </row>
    <row r="12" spans="1:20" s="4" customFormat="1" ht="12.75" customHeight="1" thickBot="1" x14ac:dyDescent="0.25">
      <c r="A12" s="127"/>
      <c r="B12" s="130" t="s">
        <v>262</v>
      </c>
      <c r="C12" s="388"/>
      <c r="D12" s="253"/>
      <c r="E12" s="389"/>
      <c r="F12" s="260"/>
      <c r="G12" s="260"/>
      <c r="H12" s="260">
        <f>SUM(H9:H11)</f>
        <v>0</v>
      </c>
      <c r="I12" s="260">
        <f>SUM(I9:I11)</f>
        <v>0</v>
      </c>
    </row>
    <row r="13" spans="1:20" ht="12.75" customHeight="1" x14ac:dyDescent="0.2">
      <c r="A13" s="132"/>
      <c r="B13" s="128"/>
      <c r="C13" s="248"/>
      <c r="D13" s="171"/>
      <c r="E13" s="236"/>
      <c r="F13" s="234"/>
      <c r="G13" s="234"/>
      <c r="H13" s="170"/>
      <c r="I13" s="170"/>
    </row>
    <row r="14" spans="1:20" ht="12.75" customHeight="1" x14ac:dyDescent="0.2">
      <c r="A14" s="132" t="s">
        <v>109</v>
      </c>
      <c r="B14" s="51" t="s">
        <v>171</v>
      </c>
      <c r="C14" s="36"/>
      <c r="D14" s="171"/>
      <c r="E14" s="236"/>
      <c r="F14" s="237"/>
      <c r="G14" s="237"/>
      <c r="H14" s="171"/>
      <c r="I14" s="171"/>
    </row>
    <row r="15" spans="1:20" ht="12.75" customHeight="1" x14ac:dyDescent="0.2">
      <c r="A15" s="132"/>
      <c r="B15" s="128">
        <v>1</v>
      </c>
      <c r="C15" s="240"/>
      <c r="D15" s="385"/>
      <c r="E15" s="379"/>
      <c r="F15" s="241"/>
      <c r="G15" s="241"/>
      <c r="H15" s="153"/>
      <c r="I15" s="153"/>
    </row>
    <row r="16" spans="1:20" ht="12.75" customHeight="1" x14ac:dyDescent="0.2">
      <c r="A16" s="132"/>
      <c r="B16" s="128">
        <v>2</v>
      </c>
      <c r="C16" s="242"/>
      <c r="D16" s="386"/>
      <c r="E16" s="293"/>
      <c r="F16" s="243"/>
      <c r="G16" s="243"/>
      <c r="H16" s="157"/>
      <c r="I16" s="157"/>
    </row>
    <row r="17" spans="1:9" ht="12.75" customHeight="1" thickBot="1" x14ac:dyDescent="0.25">
      <c r="A17" s="132"/>
      <c r="B17" s="128">
        <v>3</v>
      </c>
      <c r="C17" s="242"/>
      <c r="D17" s="386"/>
      <c r="E17" s="293"/>
      <c r="F17" s="387"/>
      <c r="G17" s="387"/>
      <c r="H17" s="162"/>
      <c r="I17" s="162"/>
    </row>
    <row r="18" spans="1:9" s="4" customFormat="1" ht="12.75" customHeight="1" thickBot="1" x14ac:dyDescent="0.25">
      <c r="A18" s="127"/>
      <c r="B18" s="130" t="s">
        <v>263</v>
      </c>
      <c r="C18" s="388"/>
      <c r="D18" s="253"/>
      <c r="E18" s="389"/>
      <c r="F18" s="260"/>
      <c r="G18" s="260"/>
      <c r="H18" s="260">
        <f>SUM(H15:H17)</f>
        <v>0</v>
      </c>
      <c r="I18" s="260">
        <f>SUM(I15:I17)</f>
        <v>0</v>
      </c>
    </row>
    <row r="19" spans="1:9" ht="12.75" customHeight="1" x14ac:dyDescent="0.2">
      <c r="A19" s="132"/>
      <c r="B19" s="128"/>
      <c r="C19" s="36"/>
      <c r="D19" s="171"/>
      <c r="E19" s="236"/>
      <c r="F19" s="237"/>
      <c r="G19" s="237"/>
      <c r="H19" s="171"/>
      <c r="I19" s="171"/>
    </row>
    <row r="20" spans="1:9" ht="12.75" customHeight="1" x14ac:dyDescent="0.2">
      <c r="A20" s="132" t="s">
        <v>157</v>
      </c>
      <c r="B20" s="51" t="s">
        <v>172</v>
      </c>
      <c r="D20" s="171"/>
      <c r="E20" s="236"/>
      <c r="F20" s="237"/>
      <c r="G20" s="237"/>
      <c r="H20" s="171"/>
      <c r="I20" s="171"/>
    </row>
    <row r="21" spans="1:9" ht="12.75" customHeight="1" x14ac:dyDescent="0.2">
      <c r="A21" s="132"/>
      <c r="B21" s="128">
        <v>1</v>
      </c>
      <c r="C21" s="240"/>
      <c r="D21" s="385"/>
      <c r="E21" s="379"/>
      <c r="F21" s="241"/>
      <c r="G21" s="241"/>
      <c r="H21" s="153"/>
      <c r="I21" s="153"/>
    </row>
    <row r="22" spans="1:9" ht="12.75" customHeight="1" x14ac:dyDescent="0.2">
      <c r="A22" s="132"/>
      <c r="B22" s="128">
        <v>2</v>
      </c>
      <c r="C22" s="242"/>
      <c r="D22" s="386"/>
      <c r="E22" s="293"/>
      <c r="F22" s="243"/>
      <c r="G22" s="243"/>
      <c r="H22" s="157"/>
      <c r="I22" s="157"/>
    </row>
    <row r="23" spans="1:9" ht="12.75" customHeight="1" thickBot="1" x14ac:dyDescent="0.25">
      <c r="A23" s="132"/>
      <c r="B23" s="128">
        <v>3</v>
      </c>
      <c r="C23" s="242"/>
      <c r="D23" s="386"/>
      <c r="E23" s="293"/>
      <c r="F23" s="387"/>
      <c r="G23" s="387"/>
      <c r="H23" s="162"/>
      <c r="I23" s="162"/>
    </row>
    <row r="24" spans="1:9" s="4" customFormat="1" ht="12.75" customHeight="1" thickBot="1" x14ac:dyDescent="0.25">
      <c r="A24" s="127"/>
      <c r="B24" s="130" t="s">
        <v>264</v>
      </c>
      <c r="C24" s="388"/>
      <c r="D24" s="253"/>
      <c r="E24" s="389"/>
      <c r="F24" s="260"/>
      <c r="G24" s="260"/>
      <c r="H24" s="260">
        <f>SUM(H21:H23)</f>
        <v>0</v>
      </c>
      <c r="I24" s="260">
        <f>SUM(I21:I23)</f>
        <v>0</v>
      </c>
    </row>
    <row r="25" spans="1:9" ht="12.75" customHeight="1" x14ac:dyDescent="0.2">
      <c r="A25" s="132"/>
      <c r="B25" s="128"/>
      <c r="C25" s="248"/>
      <c r="D25" s="171"/>
      <c r="E25" s="236"/>
      <c r="F25" s="237"/>
      <c r="G25" s="237"/>
      <c r="H25" s="171"/>
      <c r="I25" s="171"/>
    </row>
    <row r="26" spans="1:9" ht="12.75" customHeight="1" x14ac:dyDescent="0.2">
      <c r="A26" s="132"/>
      <c r="B26" s="128"/>
      <c r="C26" s="36"/>
      <c r="D26" s="171"/>
      <c r="E26" s="236"/>
      <c r="F26" s="237"/>
      <c r="G26" s="237"/>
      <c r="H26" s="171"/>
      <c r="I26" s="171"/>
    </row>
    <row r="27" spans="1:9" ht="12.75" customHeight="1" x14ac:dyDescent="0.2">
      <c r="A27" s="132" t="s">
        <v>160</v>
      </c>
      <c r="B27" s="66" t="s">
        <v>88</v>
      </c>
      <c r="D27" s="250"/>
      <c r="E27" s="390"/>
      <c r="F27" s="259"/>
      <c r="G27" s="259"/>
      <c r="H27" s="250"/>
      <c r="I27" s="250"/>
    </row>
    <row r="28" spans="1:9" ht="12.75" customHeight="1" x14ac:dyDescent="0.2">
      <c r="A28" s="132"/>
      <c r="B28" s="51"/>
      <c r="C28" s="82"/>
      <c r="D28" s="171"/>
      <c r="E28" s="236"/>
      <c r="F28" s="237"/>
      <c r="G28" s="237"/>
      <c r="H28" s="171"/>
      <c r="I28" s="171"/>
    </row>
    <row r="29" spans="1:9" ht="12.75" customHeight="1" x14ac:dyDescent="0.2">
      <c r="A29" s="132"/>
      <c r="B29" s="51" t="s">
        <v>265</v>
      </c>
      <c r="C29" s="82"/>
      <c r="D29" s="171"/>
      <c r="E29" s="236"/>
      <c r="F29" s="237"/>
      <c r="G29" s="237"/>
      <c r="H29" s="171"/>
      <c r="I29" s="171"/>
    </row>
    <row r="30" spans="1:9" ht="12.75" customHeight="1" x14ac:dyDescent="0.2">
      <c r="A30" s="132"/>
      <c r="B30" s="128">
        <v>1</v>
      </c>
      <c r="C30" s="240"/>
      <c r="D30" s="385"/>
      <c r="E30" s="379"/>
      <c r="F30" s="241"/>
      <c r="G30" s="241"/>
      <c r="H30" s="153"/>
      <c r="I30" s="153"/>
    </row>
    <row r="31" spans="1:9" ht="12.75" customHeight="1" x14ac:dyDescent="0.2">
      <c r="A31" s="132"/>
      <c r="B31" s="128">
        <v>2</v>
      </c>
      <c r="C31" s="242"/>
      <c r="D31" s="386"/>
      <c r="E31" s="293"/>
      <c r="F31" s="243"/>
      <c r="G31" s="243"/>
      <c r="H31" s="157"/>
      <c r="I31" s="157"/>
    </row>
    <row r="32" spans="1:9" ht="12.75" customHeight="1" x14ac:dyDescent="0.2">
      <c r="A32" s="132"/>
      <c r="B32" s="128">
        <v>3</v>
      </c>
      <c r="C32" s="242"/>
      <c r="D32" s="386"/>
      <c r="E32" s="293"/>
      <c r="F32" s="387"/>
      <c r="G32" s="387"/>
      <c r="H32" s="162"/>
      <c r="I32" s="162"/>
    </row>
    <row r="33" spans="1:10" s="4" customFormat="1" ht="12.75" customHeight="1" x14ac:dyDescent="0.2">
      <c r="A33" s="127"/>
      <c r="B33" s="130" t="s">
        <v>93</v>
      </c>
      <c r="C33" s="388"/>
      <c r="D33" s="253"/>
      <c r="E33" s="389"/>
      <c r="F33" s="246"/>
      <c r="G33" s="246"/>
      <c r="H33" s="246">
        <f>SUM(H30:H32)</f>
        <v>0</v>
      </c>
      <c r="I33" s="246">
        <f>SUM(I30:I32)</f>
        <v>0</v>
      </c>
    </row>
    <row r="34" spans="1:10" ht="12.75" customHeight="1" x14ac:dyDescent="0.2">
      <c r="A34" s="132"/>
      <c r="B34" s="51"/>
      <c r="C34" s="82"/>
      <c r="D34" s="171"/>
      <c r="E34" s="236"/>
      <c r="F34" s="234"/>
      <c r="G34" s="234"/>
      <c r="H34" s="170"/>
      <c r="I34" s="170"/>
    </row>
    <row r="35" spans="1:10" ht="12.75" customHeight="1" x14ac:dyDescent="0.2">
      <c r="A35" s="132"/>
      <c r="B35" s="51" t="s">
        <v>266</v>
      </c>
      <c r="C35" s="82"/>
      <c r="D35" s="171"/>
      <c r="E35" s="236"/>
      <c r="F35" s="237"/>
      <c r="G35" s="237"/>
      <c r="H35" s="171"/>
      <c r="I35" s="171"/>
    </row>
    <row r="36" spans="1:10" ht="12.75" customHeight="1" x14ac:dyDescent="0.2">
      <c r="A36" s="132"/>
      <c r="B36" s="128">
        <v>1</v>
      </c>
      <c r="C36" s="240"/>
      <c r="D36" s="385"/>
      <c r="E36" s="379"/>
      <c r="F36" s="241"/>
      <c r="G36" s="241"/>
      <c r="H36" s="153"/>
      <c r="I36" s="153"/>
    </row>
    <row r="37" spans="1:10" ht="12.75" customHeight="1" x14ac:dyDescent="0.2">
      <c r="A37" s="132"/>
      <c r="B37" s="128">
        <v>2</v>
      </c>
      <c r="C37" s="242"/>
      <c r="D37" s="386"/>
      <c r="E37" s="293"/>
      <c r="F37" s="243"/>
      <c r="G37" s="243"/>
      <c r="H37" s="157"/>
      <c r="I37" s="157"/>
    </row>
    <row r="38" spans="1:10" ht="12.75" customHeight="1" x14ac:dyDescent="0.2">
      <c r="A38" s="132"/>
      <c r="B38" s="128">
        <v>3</v>
      </c>
      <c r="C38" s="242"/>
      <c r="D38" s="386"/>
      <c r="E38" s="293"/>
      <c r="F38" s="387"/>
      <c r="G38" s="387"/>
      <c r="H38" s="162"/>
      <c r="I38" s="162"/>
    </row>
    <row r="39" spans="1:10" s="4" customFormat="1" ht="12.75" customHeight="1" x14ac:dyDescent="0.2">
      <c r="A39" s="127"/>
      <c r="B39" s="130" t="s">
        <v>93</v>
      </c>
      <c r="C39" s="388"/>
      <c r="D39" s="253"/>
      <c r="E39" s="389"/>
      <c r="F39" s="391"/>
      <c r="G39" s="391"/>
      <c r="H39" s="391">
        <f>SUM(H36:H38)</f>
        <v>0</v>
      </c>
      <c r="I39" s="391">
        <f>SUM(I36:I38)</f>
        <v>0</v>
      </c>
    </row>
    <row r="40" spans="1:10" s="4" customFormat="1" ht="12.75" customHeight="1" thickBot="1" x14ac:dyDescent="0.25">
      <c r="A40" s="327"/>
      <c r="B40" s="51"/>
      <c r="C40" s="392"/>
      <c r="D40" s="174"/>
      <c r="E40" s="261"/>
      <c r="F40" s="393"/>
      <c r="G40" s="393"/>
      <c r="H40" s="394"/>
      <c r="I40" s="394"/>
    </row>
    <row r="41" spans="1:10" s="4" customFormat="1" ht="12.75" customHeight="1" thickBot="1" x14ac:dyDescent="0.25">
      <c r="A41" s="327"/>
      <c r="B41" s="51" t="s">
        <v>267</v>
      </c>
      <c r="C41" s="392"/>
      <c r="D41" s="174"/>
      <c r="E41" s="261"/>
      <c r="F41" s="395"/>
      <c r="G41" s="395"/>
      <c r="H41" s="395">
        <f>SUM(H39+H33)</f>
        <v>0</v>
      </c>
      <c r="I41" s="395">
        <f>SUM(I39+I33)</f>
        <v>0</v>
      </c>
    </row>
    <row r="42" spans="1:10" ht="12.75" customHeight="1" thickBot="1" x14ac:dyDescent="0.25">
      <c r="A42" s="396"/>
      <c r="B42" s="397"/>
      <c r="C42" s="222"/>
      <c r="D42" s="295"/>
      <c r="E42" s="296"/>
      <c r="F42" s="297"/>
      <c r="G42" s="297"/>
      <c r="H42" s="295"/>
      <c r="I42" s="295"/>
    </row>
    <row r="43" spans="1:10" ht="12.75" customHeight="1" x14ac:dyDescent="0.2">
      <c r="A43" s="77"/>
      <c r="B43" s="76"/>
      <c r="C43" s="77"/>
      <c r="D43" s="77"/>
      <c r="E43" s="271"/>
      <c r="F43" s="272"/>
      <c r="G43" s="272"/>
      <c r="H43" s="273"/>
      <c r="I43" s="273"/>
    </row>
    <row r="44" spans="1:10" ht="12.75" customHeight="1" x14ac:dyDescent="0.2">
      <c r="A44" s="102" t="s">
        <v>140</v>
      </c>
      <c r="B44" s="398"/>
      <c r="C44" s="83"/>
      <c r="D44" s="82"/>
      <c r="E44" s="275"/>
      <c r="F44" s="276"/>
      <c r="G44" s="276"/>
      <c r="H44" s="182"/>
      <c r="I44" s="182"/>
    </row>
    <row r="45" spans="1:10" ht="12.75" customHeight="1" x14ac:dyDescent="0.2">
      <c r="A45" s="82">
        <v>1</v>
      </c>
      <c r="B45" s="81"/>
      <c r="C45" s="82" t="s">
        <v>181</v>
      </c>
      <c r="D45" s="82"/>
      <c r="E45" s="275"/>
      <c r="F45" s="276"/>
      <c r="G45" s="276"/>
      <c r="H45" s="182"/>
      <c r="I45" s="182"/>
      <c r="J45" s="120"/>
    </row>
  </sheetData>
  <mergeCells count="9">
    <mergeCell ref="A1:I1"/>
    <mergeCell ref="A3:I3"/>
    <mergeCell ref="A2:I2"/>
    <mergeCell ref="A5:C6"/>
    <mergeCell ref="D5:D6"/>
    <mergeCell ref="E5:E6"/>
    <mergeCell ref="F5:G5"/>
    <mergeCell ref="I5:I6"/>
    <mergeCell ref="H5:H6"/>
  </mergeCells>
  <pageMargins left="0.5" right="0.5" top="1" bottom="0.5" header="0.2" footer="0.1"/>
  <pageSetup paperSize="5" scale="80" fitToHeight="0" orientation="landscape" r:id="rId1"/>
  <headerFooter>
    <oddFooter>&amp;R&amp;"Arial,Bold"&amp;10Page 47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9" tint="0.39997558519241921"/>
    <pageSetUpPr fitToPage="1"/>
  </sheetPr>
  <dimension ref="A1:J34"/>
  <sheetViews>
    <sheetView showGridLines="0" zoomScale="85" zoomScaleNormal="85" zoomScaleSheetLayoutView="80" zoomScalePageLayoutView="40" workbookViewId="0">
      <selection activeCell="G22" sqref="G22"/>
    </sheetView>
  </sheetViews>
  <sheetFormatPr defaultRowHeight="12.75" customHeight="1" x14ac:dyDescent="0.2"/>
  <cols>
    <col min="1" max="1" width="4.28515625" style="28" customWidth="1"/>
    <col min="2" max="2" width="42.42578125" style="28" customWidth="1"/>
    <col min="3" max="3" width="21.42578125" style="28" customWidth="1"/>
    <col min="4" max="5" width="11.5703125" style="28" customWidth="1"/>
    <col min="6" max="6" width="12.42578125" style="28" customWidth="1"/>
    <col min="7" max="7" width="13.42578125" style="28" customWidth="1"/>
    <col min="8" max="8" width="30.42578125" style="28" customWidth="1"/>
    <col min="9" max="9" width="11.28515625" style="28" customWidth="1"/>
    <col min="10" max="246" width="9.140625" style="28"/>
    <col min="247" max="247" width="4.28515625" style="28" customWidth="1"/>
    <col min="248" max="248" width="42.42578125" style="28" customWidth="1"/>
    <col min="249" max="249" width="21.42578125" style="28" customWidth="1"/>
    <col min="250" max="251" width="11.5703125" style="28" customWidth="1"/>
    <col min="252" max="252" width="12.42578125" style="28" customWidth="1"/>
    <col min="253" max="256" width="14.85546875" style="28" customWidth="1"/>
    <col min="257" max="257" width="8.85546875" style="28" customWidth="1"/>
    <col min="258" max="261" width="11.28515625" style="28" customWidth="1"/>
    <col min="262" max="263" width="13.42578125" style="28" customWidth="1"/>
    <col min="264" max="264" width="30.42578125" style="28" customWidth="1"/>
    <col min="265" max="265" width="11.28515625" style="28" customWidth="1"/>
    <col min="266" max="502" width="9.140625" style="28"/>
    <col min="503" max="503" width="4.28515625" style="28" customWidth="1"/>
    <col min="504" max="504" width="42.42578125" style="28" customWidth="1"/>
    <col min="505" max="505" width="21.42578125" style="28" customWidth="1"/>
    <col min="506" max="507" width="11.5703125" style="28" customWidth="1"/>
    <col min="508" max="508" width="12.42578125" style="28" customWidth="1"/>
    <col min="509" max="512" width="14.85546875" style="28" customWidth="1"/>
    <col min="513" max="513" width="8.85546875" style="28" customWidth="1"/>
    <col min="514" max="517" width="11.28515625" style="28" customWidth="1"/>
    <col min="518" max="519" width="13.42578125" style="28" customWidth="1"/>
    <col min="520" max="520" width="30.42578125" style="28" customWidth="1"/>
    <col min="521" max="521" width="11.28515625" style="28" customWidth="1"/>
    <col min="522" max="758" width="9.140625" style="28"/>
    <col min="759" max="759" width="4.28515625" style="28" customWidth="1"/>
    <col min="760" max="760" width="42.42578125" style="28" customWidth="1"/>
    <col min="761" max="761" width="21.42578125" style="28" customWidth="1"/>
    <col min="762" max="763" width="11.5703125" style="28" customWidth="1"/>
    <col min="764" max="764" width="12.42578125" style="28" customWidth="1"/>
    <col min="765" max="768" width="14.85546875" style="28" customWidth="1"/>
    <col min="769" max="769" width="8.85546875" style="28" customWidth="1"/>
    <col min="770" max="773" width="11.28515625" style="28" customWidth="1"/>
    <col min="774" max="775" width="13.42578125" style="28" customWidth="1"/>
    <col min="776" max="776" width="30.42578125" style="28" customWidth="1"/>
    <col min="777" max="777" width="11.28515625" style="28" customWidth="1"/>
    <col min="778" max="1014" width="9.140625" style="28"/>
    <col min="1015" max="1015" width="4.28515625" style="28" customWidth="1"/>
    <col min="1016" max="1016" width="42.42578125" style="28" customWidth="1"/>
    <col min="1017" max="1017" width="21.42578125" style="28" customWidth="1"/>
    <col min="1018" max="1019" width="11.5703125" style="28" customWidth="1"/>
    <col min="1020" max="1020" width="12.42578125" style="28" customWidth="1"/>
    <col min="1021" max="1024" width="14.85546875" style="28" customWidth="1"/>
    <col min="1025" max="1025" width="8.85546875" style="28" customWidth="1"/>
    <col min="1026" max="1029" width="11.28515625" style="28" customWidth="1"/>
    <col min="1030" max="1031" width="13.42578125" style="28" customWidth="1"/>
    <col min="1032" max="1032" width="30.42578125" style="28" customWidth="1"/>
    <col min="1033" max="1033" width="11.28515625" style="28" customWidth="1"/>
    <col min="1034" max="1270" width="9.140625" style="28"/>
    <col min="1271" max="1271" width="4.28515625" style="28" customWidth="1"/>
    <col min="1272" max="1272" width="42.42578125" style="28" customWidth="1"/>
    <col min="1273" max="1273" width="21.42578125" style="28" customWidth="1"/>
    <col min="1274" max="1275" width="11.5703125" style="28" customWidth="1"/>
    <col min="1276" max="1276" width="12.42578125" style="28" customWidth="1"/>
    <col min="1277" max="1280" width="14.85546875" style="28" customWidth="1"/>
    <col min="1281" max="1281" width="8.85546875" style="28" customWidth="1"/>
    <col min="1282" max="1285" width="11.28515625" style="28" customWidth="1"/>
    <col min="1286" max="1287" width="13.42578125" style="28" customWidth="1"/>
    <col min="1288" max="1288" width="30.42578125" style="28" customWidth="1"/>
    <col min="1289" max="1289" width="11.28515625" style="28" customWidth="1"/>
    <col min="1290" max="1526" width="9.140625" style="28"/>
    <col min="1527" max="1527" width="4.28515625" style="28" customWidth="1"/>
    <col min="1528" max="1528" width="42.42578125" style="28" customWidth="1"/>
    <col min="1529" max="1529" width="21.42578125" style="28" customWidth="1"/>
    <col min="1530" max="1531" width="11.5703125" style="28" customWidth="1"/>
    <col min="1532" max="1532" width="12.42578125" style="28" customWidth="1"/>
    <col min="1533" max="1536" width="14.85546875" style="28" customWidth="1"/>
    <col min="1537" max="1537" width="8.85546875" style="28" customWidth="1"/>
    <col min="1538" max="1541" width="11.28515625" style="28" customWidth="1"/>
    <col min="1542" max="1543" width="13.42578125" style="28" customWidth="1"/>
    <col min="1544" max="1544" width="30.42578125" style="28" customWidth="1"/>
    <col min="1545" max="1545" width="11.28515625" style="28" customWidth="1"/>
    <col min="1546" max="1782" width="9.140625" style="28"/>
    <col min="1783" max="1783" width="4.28515625" style="28" customWidth="1"/>
    <col min="1784" max="1784" width="42.42578125" style="28" customWidth="1"/>
    <col min="1785" max="1785" width="21.42578125" style="28" customWidth="1"/>
    <col min="1786" max="1787" width="11.5703125" style="28" customWidth="1"/>
    <col min="1788" max="1788" width="12.42578125" style="28" customWidth="1"/>
    <col min="1789" max="1792" width="14.85546875" style="28" customWidth="1"/>
    <col min="1793" max="1793" width="8.85546875" style="28" customWidth="1"/>
    <col min="1794" max="1797" width="11.28515625" style="28" customWidth="1"/>
    <col min="1798" max="1799" width="13.42578125" style="28" customWidth="1"/>
    <col min="1800" max="1800" width="30.42578125" style="28" customWidth="1"/>
    <col min="1801" max="1801" width="11.28515625" style="28" customWidth="1"/>
    <col min="1802" max="2038" width="9.140625" style="28"/>
    <col min="2039" max="2039" width="4.28515625" style="28" customWidth="1"/>
    <col min="2040" max="2040" width="42.42578125" style="28" customWidth="1"/>
    <col min="2041" max="2041" width="21.42578125" style="28" customWidth="1"/>
    <col min="2042" max="2043" width="11.5703125" style="28" customWidth="1"/>
    <col min="2044" max="2044" width="12.42578125" style="28" customWidth="1"/>
    <col min="2045" max="2048" width="14.85546875" style="28" customWidth="1"/>
    <col min="2049" max="2049" width="8.85546875" style="28" customWidth="1"/>
    <col min="2050" max="2053" width="11.28515625" style="28" customWidth="1"/>
    <col min="2054" max="2055" width="13.42578125" style="28" customWidth="1"/>
    <col min="2056" max="2056" width="30.42578125" style="28" customWidth="1"/>
    <col min="2057" max="2057" width="11.28515625" style="28" customWidth="1"/>
    <col min="2058" max="2294" width="9.140625" style="28"/>
    <col min="2295" max="2295" width="4.28515625" style="28" customWidth="1"/>
    <col min="2296" max="2296" width="42.42578125" style="28" customWidth="1"/>
    <col min="2297" max="2297" width="21.42578125" style="28" customWidth="1"/>
    <col min="2298" max="2299" width="11.5703125" style="28" customWidth="1"/>
    <col min="2300" max="2300" width="12.42578125" style="28" customWidth="1"/>
    <col min="2301" max="2304" width="14.85546875" style="28" customWidth="1"/>
    <col min="2305" max="2305" width="8.85546875" style="28" customWidth="1"/>
    <col min="2306" max="2309" width="11.28515625" style="28" customWidth="1"/>
    <col min="2310" max="2311" width="13.42578125" style="28" customWidth="1"/>
    <col min="2312" max="2312" width="30.42578125" style="28" customWidth="1"/>
    <col min="2313" max="2313" width="11.28515625" style="28" customWidth="1"/>
    <col min="2314" max="2550" width="9.140625" style="28"/>
    <col min="2551" max="2551" width="4.28515625" style="28" customWidth="1"/>
    <col min="2552" max="2552" width="42.42578125" style="28" customWidth="1"/>
    <col min="2553" max="2553" width="21.42578125" style="28" customWidth="1"/>
    <col min="2554" max="2555" width="11.5703125" style="28" customWidth="1"/>
    <col min="2556" max="2556" width="12.42578125" style="28" customWidth="1"/>
    <col min="2557" max="2560" width="14.85546875" style="28" customWidth="1"/>
    <col min="2561" max="2561" width="8.85546875" style="28" customWidth="1"/>
    <col min="2562" max="2565" width="11.28515625" style="28" customWidth="1"/>
    <col min="2566" max="2567" width="13.42578125" style="28" customWidth="1"/>
    <col min="2568" max="2568" width="30.42578125" style="28" customWidth="1"/>
    <col min="2569" max="2569" width="11.28515625" style="28" customWidth="1"/>
    <col min="2570" max="2806" width="9.140625" style="28"/>
    <col min="2807" max="2807" width="4.28515625" style="28" customWidth="1"/>
    <col min="2808" max="2808" width="42.42578125" style="28" customWidth="1"/>
    <col min="2809" max="2809" width="21.42578125" style="28" customWidth="1"/>
    <col min="2810" max="2811" width="11.5703125" style="28" customWidth="1"/>
    <col min="2812" max="2812" width="12.42578125" style="28" customWidth="1"/>
    <col min="2813" max="2816" width="14.85546875" style="28" customWidth="1"/>
    <col min="2817" max="2817" width="8.85546875" style="28" customWidth="1"/>
    <col min="2818" max="2821" width="11.28515625" style="28" customWidth="1"/>
    <col min="2822" max="2823" width="13.42578125" style="28" customWidth="1"/>
    <col min="2824" max="2824" width="30.42578125" style="28" customWidth="1"/>
    <col min="2825" max="2825" width="11.28515625" style="28" customWidth="1"/>
    <col min="2826" max="3062" width="9.140625" style="28"/>
    <col min="3063" max="3063" width="4.28515625" style="28" customWidth="1"/>
    <col min="3064" max="3064" width="42.42578125" style="28" customWidth="1"/>
    <col min="3065" max="3065" width="21.42578125" style="28" customWidth="1"/>
    <col min="3066" max="3067" width="11.5703125" style="28" customWidth="1"/>
    <col min="3068" max="3068" width="12.42578125" style="28" customWidth="1"/>
    <col min="3069" max="3072" width="14.85546875" style="28" customWidth="1"/>
    <col min="3073" max="3073" width="8.85546875" style="28" customWidth="1"/>
    <col min="3074" max="3077" width="11.28515625" style="28" customWidth="1"/>
    <col min="3078" max="3079" width="13.42578125" style="28" customWidth="1"/>
    <col min="3080" max="3080" width="30.42578125" style="28" customWidth="1"/>
    <col min="3081" max="3081" width="11.28515625" style="28" customWidth="1"/>
    <col min="3082" max="3318" width="9.140625" style="28"/>
    <col min="3319" max="3319" width="4.28515625" style="28" customWidth="1"/>
    <col min="3320" max="3320" width="42.42578125" style="28" customWidth="1"/>
    <col min="3321" max="3321" width="21.42578125" style="28" customWidth="1"/>
    <col min="3322" max="3323" width="11.5703125" style="28" customWidth="1"/>
    <col min="3324" max="3324" width="12.42578125" style="28" customWidth="1"/>
    <col min="3325" max="3328" width="14.85546875" style="28" customWidth="1"/>
    <col min="3329" max="3329" width="8.85546875" style="28" customWidth="1"/>
    <col min="3330" max="3333" width="11.28515625" style="28" customWidth="1"/>
    <col min="3334" max="3335" width="13.42578125" style="28" customWidth="1"/>
    <col min="3336" max="3336" width="30.42578125" style="28" customWidth="1"/>
    <col min="3337" max="3337" width="11.28515625" style="28" customWidth="1"/>
    <col min="3338" max="3574" width="9.140625" style="28"/>
    <col min="3575" max="3575" width="4.28515625" style="28" customWidth="1"/>
    <col min="3576" max="3576" width="42.42578125" style="28" customWidth="1"/>
    <col min="3577" max="3577" width="21.42578125" style="28" customWidth="1"/>
    <col min="3578" max="3579" width="11.5703125" style="28" customWidth="1"/>
    <col min="3580" max="3580" width="12.42578125" style="28" customWidth="1"/>
    <col min="3581" max="3584" width="14.85546875" style="28" customWidth="1"/>
    <col min="3585" max="3585" width="8.85546875" style="28" customWidth="1"/>
    <col min="3586" max="3589" width="11.28515625" style="28" customWidth="1"/>
    <col min="3590" max="3591" width="13.42578125" style="28" customWidth="1"/>
    <col min="3592" max="3592" width="30.42578125" style="28" customWidth="1"/>
    <col min="3593" max="3593" width="11.28515625" style="28" customWidth="1"/>
    <col min="3594" max="3830" width="9.140625" style="28"/>
    <col min="3831" max="3831" width="4.28515625" style="28" customWidth="1"/>
    <col min="3832" max="3832" width="42.42578125" style="28" customWidth="1"/>
    <col min="3833" max="3833" width="21.42578125" style="28" customWidth="1"/>
    <col min="3834" max="3835" width="11.5703125" style="28" customWidth="1"/>
    <col min="3836" max="3836" width="12.42578125" style="28" customWidth="1"/>
    <col min="3837" max="3840" width="14.85546875" style="28" customWidth="1"/>
    <col min="3841" max="3841" width="8.85546875" style="28" customWidth="1"/>
    <col min="3842" max="3845" width="11.28515625" style="28" customWidth="1"/>
    <col min="3846" max="3847" width="13.42578125" style="28" customWidth="1"/>
    <col min="3848" max="3848" width="30.42578125" style="28" customWidth="1"/>
    <col min="3849" max="3849" width="11.28515625" style="28" customWidth="1"/>
    <col min="3850" max="4086" width="9.140625" style="28"/>
    <col min="4087" max="4087" width="4.28515625" style="28" customWidth="1"/>
    <col min="4088" max="4088" width="42.42578125" style="28" customWidth="1"/>
    <col min="4089" max="4089" width="21.42578125" style="28" customWidth="1"/>
    <col min="4090" max="4091" width="11.5703125" style="28" customWidth="1"/>
    <col min="4092" max="4092" width="12.42578125" style="28" customWidth="1"/>
    <col min="4093" max="4096" width="14.85546875" style="28" customWidth="1"/>
    <col min="4097" max="4097" width="8.85546875" style="28" customWidth="1"/>
    <col min="4098" max="4101" width="11.28515625" style="28" customWidth="1"/>
    <col min="4102" max="4103" width="13.42578125" style="28" customWidth="1"/>
    <col min="4104" max="4104" width="30.42578125" style="28" customWidth="1"/>
    <col min="4105" max="4105" width="11.28515625" style="28" customWidth="1"/>
    <col min="4106" max="4342" width="9.140625" style="28"/>
    <col min="4343" max="4343" width="4.28515625" style="28" customWidth="1"/>
    <col min="4344" max="4344" width="42.42578125" style="28" customWidth="1"/>
    <col min="4345" max="4345" width="21.42578125" style="28" customWidth="1"/>
    <col min="4346" max="4347" width="11.5703125" style="28" customWidth="1"/>
    <col min="4348" max="4348" width="12.42578125" style="28" customWidth="1"/>
    <col min="4349" max="4352" width="14.85546875" style="28" customWidth="1"/>
    <col min="4353" max="4353" width="8.85546875" style="28" customWidth="1"/>
    <col min="4354" max="4357" width="11.28515625" style="28" customWidth="1"/>
    <col min="4358" max="4359" width="13.42578125" style="28" customWidth="1"/>
    <col min="4360" max="4360" width="30.42578125" style="28" customWidth="1"/>
    <col min="4361" max="4361" width="11.28515625" style="28" customWidth="1"/>
    <col min="4362" max="4598" width="9.140625" style="28"/>
    <col min="4599" max="4599" width="4.28515625" style="28" customWidth="1"/>
    <col min="4600" max="4600" width="42.42578125" style="28" customWidth="1"/>
    <col min="4601" max="4601" width="21.42578125" style="28" customWidth="1"/>
    <col min="4602" max="4603" width="11.5703125" style="28" customWidth="1"/>
    <col min="4604" max="4604" width="12.42578125" style="28" customWidth="1"/>
    <col min="4605" max="4608" width="14.85546875" style="28" customWidth="1"/>
    <col min="4609" max="4609" width="8.85546875" style="28" customWidth="1"/>
    <col min="4610" max="4613" width="11.28515625" style="28" customWidth="1"/>
    <col min="4614" max="4615" width="13.42578125" style="28" customWidth="1"/>
    <col min="4616" max="4616" width="30.42578125" style="28" customWidth="1"/>
    <col min="4617" max="4617" width="11.28515625" style="28" customWidth="1"/>
    <col min="4618" max="4854" width="9.140625" style="28"/>
    <col min="4855" max="4855" width="4.28515625" style="28" customWidth="1"/>
    <col min="4856" max="4856" width="42.42578125" style="28" customWidth="1"/>
    <col min="4857" max="4857" width="21.42578125" style="28" customWidth="1"/>
    <col min="4858" max="4859" width="11.5703125" style="28" customWidth="1"/>
    <col min="4860" max="4860" width="12.42578125" style="28" customWidth="1"/>
    <col min="4861" max="4864" width="14.85546875" style="28" customWidth="1"/>
    <col min="4865" max="4865" width="8.85546875" style="28" customWidth="1"/>
    <col min="4866" max="4869" width="11.28515625" style="28" customWidth="1"/>
    <col min="4870" max="4871" width="13.42578125" style="28" customWidth="1"/>
    <col min="4872" max="4872" width="30.42578125" style="28" customWidth="1"/>
    <col min="4873" max="4873" width="11.28515625" style="28" customWidth="1"/>
    <col min="4874" max="5110" width="9.140625" style="28"/>
    <col min="5111" max="5111" width="4.28515625" style="28" customWidth="1"/>
    <col min="5112" max="5112" width="42.42578125" style="28" customWidth="1"/>
    <col min="5113" max="5113" width="21.42578125" style="28" customWidth="1"/>
    <col min="5114" max="5115" width="11.5703125" style="28" customWidth="1"/>
    <col min="5116" max="5116" width="12.42578125" style="28" customWidth="1"/>
    <col min="5117" max="5120" width="14.85546875" style="28" customWidth="1"/>
    <col min="5121" max="5121" width="8.85546875" style="28" customWidth="1"/>
    <col min="5122" max="5125" width="11.28515625" style="28" customWidth="1"/>
    <col min="5126" max="5127" width="13.42578125" style="28" customWidth="1"/>
    <col min="5128" max="5128" width="30.42578125" style="28" customWidth="1"/>
    <col min="5129" max="5129" width="11.28515625" style="28" customWidth="1"/>
    <col min="5130" max="5366" width="9.140625" style="28"/>
    <col min="5367" max="5367" width="4.28515625" style="28" customWidth="1"/>
    <col min="5368" max="5368" width="42.42578125" style="28" customWidth="1"/>
    <col min="5369" max="5369" width="21.42578125" style="28" customWidth="1"/>
    <col min="5370" max="5371" width="11.5703125" style="28" customWidth="1"/>
    <col min="5372" max="5372" width="12.42578125" style="28" customWidth="1"/>
    <col min="5373" max="5376" width="14.85546875" style="28" customWidth="1"/>
    <col min="5377" max="5377" width="8.85546875" style="28" customWidth="1"/>
    <col min="5378" max="5381" width="11.28515625" style="28" customWidth="1"/>
    <col min="5382" max="5383" width="13.42578125" style="28" customWidth="1"/>
    <col min="5384" max="5384" width="30.42578125" style="28" customWidth="1"/>
    <col min="5385" max="5385" width="11.28515625" style="28" customWidth="1"/>
    <col min="5386" max="5622" width="9.140625" style="28"/>
    <col min="5623" max="5623" width="4.28515625" style="28" customWidth="1"/>
    <col min="5624" max="5624" width="42.42578125" style="28" customWidth="1"/>
    <col min="5625" max="5625" width="21.42578125" style="28" customWidth="1"/>
    <col min="5626" max="5627" width="11.5703125" style="28" customWidth="1"/>
    <col min="5628" max="5628" width="12.42578125" style="28" customWidth="1"/>
    <col min="5629" max="5632" width="14.85546875" style="28" customWidth="1"/>
    <col min="5633" max="5633" width="8.85546875" style="28" customWidth="1"/>
    <col min="5634" max="5637" width="11.28515625" style="28" customWidth="1"/>
    <col min="5638" max="5639" width="13.42578125" style="28" customWidth="1"/>
    <col min="5640" max="5640" width="30.42578125" style="28" customWidth="1"/>
    <col min="5641" max="5641" width="11.28515625" style="28" customWidth="1"/>
    <col min="5642" max="5878" width="9.140625" style="28"/>
    <col min="5879" max="5879" width="4.28515625" style="28" customWidth="1"/>
    <col min="5880" max="5880" width="42.42578125" style="28" customWidth="1"/>
    <col min="5881" max="5881" width="21.42578125" style="28" customWidth="1"/>
    <col min="5882" max="5883" width="11.5703125" style="28" customWidth="1"/>
    <col min="5884" max="5884" width="12.42578125" style="28" customWidth="1"/>
    <col min="5885" max="5888" width="14.85546875" style="28" customWidth="1"/>
    <col min="5889" max="5889" width="8.85546875" style="28" customWidth="1"/>
    <col min="5890" max="5893" width="11.28515625" style="28" customWidth="1"/>
    <col min="5894" max="5895" width="13.42578125" style="28" customWidth="1"/>
    <col min="5896" max="5896" width="30.42578125" style="28" customWidth="1"/>
    <col min="5897" max="5897" width="11.28515625" style="28" customWidth="1"/>
    <col min="5898" max="6134" width="9.140625" style="28"/>
    <col min="6135" max="6135" width="4.28515625" style="28" customWidth="1"/>
    <col min="6136" max="6136" width="42.42578125" style="28" customWidth="1"/>
    <col min="6137" max="6137" width="21.42578125" style="28" customWidth="1"/>
    <col min="6138" max="6139" width="11.5703125" style="28" customWidth="1"/>
    <col min="6140" max="6140" width="12.42578125" style="28" customWidth="1"/>
    <col min="6141" max="6144" width="14.85546875" style="28" customWidth="1"/>
    <col min="6145" max="6145" width="8.85546875" style="28" customWidth="1"/>
    <col min="6146" max="6149" width="11.28515625" style="28" customWidth="1"/>
    <col min="6150" max="6151" width="13.42578125" style="28" customWidth="1"/>
    <col min="6152" max="6152" width="30.42578125" style="28" customWidth="1"/>
    <col min="6153" max="6153" width="11.28515625" style="28" customWidth="1"/>
    <col min="6154" max="6390" width="9.140625" style="28"/>
    <col min="6391" max="6391" width="4.28515625" style="28" customWidth="1"/>
    <col min="6392" max="6392" width="42.42578125" style="28" customWidth="1"/>
    <col min="6393" max="6393" width="21.42578125" style="28" customWidth="1"/>
    <col min="6394" max="6395" width="11.5703125" style="28" customWidth="1"/>
    <col min="6396" max="6396" width="12.42578125" style="28" customWidth="1"/>
    <col min="6397" max="6400" width="14.85546875" style="28" customWidth="1"/>
    <col min="6401" max="6401" width="8.85546875" style="28" customWidth="1"/>
    <col min="6402" max="6405" width="11.28515625" style="28" customWidth="1"/>
    <col min="6406" max="6407" width="13.42578125" style="28" customWidth="1"/>
    <col min="6408" max="6408" width="30.42578125" style="28" customWidth="1"/>
    <col min="6409" max="6409" width="11.28515625" style="28" customWidth="1"/>
    <col min="6410" max="6646" width="9.140625" style="28"/>
    <col min="6647" max="6647" width="4.28515625" style="28" customWidth="1"/>
    <col min="6648" max="6648" width="42.42578125" style="28" customWidth="1"/>
    <col min="6649" max="6649" width="21.42578125" style="28" customWidth="1"/>
    <col min="6650" max="6651" width="11.5703125" style="28" customWidth="1"/>
    <col min="6652" max="6652" width="12.42578125" style="28" customWidth="1"/>
    <col min="6653" max="6656" width="14.85546875" style="28" customWidth="1"/>
    <col min="6657" max="6657" width="8.85546875" style="28" customWidth="1"/>
    <col min="6658" max="6661" width="11.28515625" style="28" customWidth="1"/>
    <col min="6662" max="6663" width="13.42578125" style="28" customWidth="1"/>
    <col min="6664" max="6664" width="30.42578125" style="28" customWidth="1"/>
    <col min="6665" max="6665" width="11.28515625" style="28" customWidth="1"/>
    <col min="6666" max="6902" width="9.140625" style="28"/>
    <col min="6903" max="6903" width="4.28515625" style="28" customWidth="1"/>
    <col min="6904" max="6904" width="42.42578125" style="28" customWidth="1"/>
    <col min="6905" max="6905" width="21.42578125" style="28" customWidth="1"/>
    <col min="6906" max="6907" width="11.5703125" style="28" customWidth="1"/>
    <col min="6908" max="6908" width="12.42578125" style="28" customWidth="1"/>
    <col min="6909" max="6912" width="14.85546875" style="28" customWidth="1"/>
    <col min="6913" max="6913" width="8.85546875" style="28" customWidth="1"/>
    <col min="6914" max="6917" width="11.28515625" style="28" customWidth="1"/>
    <col min="6918" max="6919" width="13.42578125" style="28" customWidth="1"/>
    <col min="6920" max="6920" width="30.42578125" style="28" customWidth="1"/>
    <col min="6921" max="6921" width="11.28515625" style="28" customWidth="1"/>
    <col min="6922" max="7158" width="9.140625" style="28"/>
    <col min="7159" max="7159" width="4.28515625" style="28" customWidth="1"/>
    <col min="7160" max="7160" width="42.42578125" style="28" customWidth="1"/>
    <col min="7161" max="7161" width="21.42578125" style="28" customWidth="1"/>
    <col min="7162" max="7163" width="11.5703125" style="28" customWidth="1"/>
    <col min="7164" max="7164" width="12.42578125" style="28" customWidth="1"/>
    <col min="7165" max="7168" width="14.85546875" style="28" customWidth="1"/>
    <col min="7169" max="7169" width="8.85546875" style="28" customWidth="1"/>
    <col min="7170" max="7173" width="11.28515625" style="28" customWidth="1"/>
    <col min="7174" max="7175" width="13.42578125" style="28" customWidth="1"/>
    <col min="7176" max="7176" width="30.42578125" style="28" customWidth="1"/>
    <col min="7177" max="7177" width="11.28515625" style="28" customWidth="1"/>
    <col min="7178" max="7414" width="9.140625" style="28"/>
    <col min="7415" max="7415" width="4.28515625" style="28" customWidth="1"/>
    <col min="7416" max="7416" width="42.42578125" style="28" customWidth="1"/>
    <col min="7417" max="7417" width="21.42578125" style="28" customWidth="1"/>
    <col min="7418" max="7419" width="11.5703125" style="28" customWidth="1"/>
    <col min="7420" max="7420" width="12.42578125" style="28" customWidth="1"/>
    <col min="7421" max="7424" width="14.85546875" style="28" customWidth="1"/>
    <col min="7425" max="7425" width="8.85546875" style="28" customWidth="1"/>
    <col min="7426" max="7429" width="11.28515625" style="28" customWidth="1"/>
    <col min="7430" max="7431" width="13.42578125" style="28" customWidth="1"/>
    <col min="7432" max="7432" width="30.42578125" style="28" customWidth="1"/>
    <col min="7433" max="7433" width="11.28515625" style="28" customWidth="1"/>
    <col min="7434" max="7670" width="9.140625" style="28"/>
    <col min="7671" max="7671" width="4.28515625" style="28" customWidth="1"/>
    <col min="7672" max="7672" width="42.42578125" style="28" customWidth="1"/>
    <col min="7673" max="7673" width="21.42578125" style="28" customWidth="1"/>
    <col min="7674" max="7675" width="11.5703125" style="28" customWidth="1"/>
    <col min="7676" max="7676" width="12.42578125" style="28" customWidth="1"/>
    <col min="7677" max="7680" width="14.85546875" style="28" customWidth="1"/>
    <col min="7681" max="7681" width="8.85546875" style="28" customWidth="1"/>
    <col min="7682" max="7685" width="11.28515625" style="28" customWidth="1"/>
    <col min="7686" max="7687" width="13.42578125" style="28" customWidth="1"/>
    <col min="7688" max="7688" width="30.42578125" style="28" customWidth="1"/>
    <col min="7689" max="7689" width="11.28515625" style="28" customWidth="1"/>
    <col min="7690" max="7926" width="9.140625" style="28"/>
    <col min="7927" max="7927" width="4.28515625" style="28" customWidth="1"/>
    <col min="7928" max="7928" width="42.42578125" style="28" customWidth="1"/>
    <col min="7929" max="7929" width="21.42578125" style="28" customWidth="1"/>
    <col min="7930" max="7931" width="11.5703125" style="28" customWidth="1"/>
    <col min="7932" max="7932" width="12.42578125" style="28" customWidth="1"/>
    <col min="7933" max="7936" width="14.85546875" style="28" customWidth="1"/>
    <col min="7937" max="7937" width="8.85546875" style="28" customWidth="1"/>
    <col min="7938" max="7941" width="11.28515625" style="28" customWidth="1"/>
    <col min="7942" max="7943" width="13.42578125" style="28" customWidth="1"/>
    <col min="7944" max="7944" width="30.42578125" style="28" customWidth="1"/>
    <col min="7945" max="7945" width="11.28515625" style="28" customWidth="1"/>
    <col min="7946" max="8182" width="9.140625" style="28"/>
    <col min="8183" max="8183" width="4.28515625" style="28" customWidth="1"/>
    <col min="8184" max="8184" width="42.42578125" style="28" customWidth="1"/>
    <col min="8185" max="8185" width="21.42578125" style="28" customWidth="1"/>
    <col min="8186" max="8187" width="11.5703125" style="28" customWidth="1"/>
    <col min="8188" max="8188" width="12.42578125" style="28" customWidth="1"/>
    <col min="8189" max="8192" width="14.85546875" style="28" customWidth="1"/>
    <col min="8193" max="8193" width="8.85546875" style="28" customWidth="1"/>
    <col min="8194" max="8197" width="11.28515625" style="28" customWidth="1"/>
    <col min="8198" max="8199" width="13.42578125" style="28" customWidth="1"/>
    <col min="8200" max="8200" width="30.42578125" style="28" customWidth="1"/>
    <col min="8201" max="8201" width="11.28515625" style="28" customWidth="1"/>
    <col min="8202" max="8438" width="9.140625" style="28"/>
    <col min="8439" max="8439" width="4.28515625" style="28" customWidth="1"/>
    <col min="8440" max="8440" width="42.42578125" style="28" customWidth="1"/>
    <col min="8441" max="8441" width="21.42578125" style="28" customWidth="1"/>
    <col min="8442" max="8443" width="11.5703125" style="28" customWidth="1"/>
    <col min="8444" max="8444" width="12.42578125" style="28" customWidth="1"/>
    <col min="8445" max="8448" width="14.85546875" style="28" customWidth="1"/>
    <col min="8449" max="8449" width="8.85546875" style="28" customWidth="1"/>
    <col min="8450" max="8453" width="11.28515625" style="28" customWidth="1"/>
    <col min="8454" max="8455" width="13.42578125" style="28" customWidth="1"/>
    <col min="8456" max="8456" width="30.42578125" style="28" customWidth="1"/>
    <col min="8457" max="8457" width="11.28515625" style="28" customWidth="1"/>
    <col min="8458" max="8694" width="9.140625" style="28"/>
    <col min="8695" max="8695" width="4.28515625" style="28" customWidth="1"/>
    <col min="8696" max="8696" width="42.42578125" style="28" customWidth="1"/>
    <col min="8697" max="8697" width="21.42578125" style="28" customWidth="1"/>
    <col min="8698" max="8699" width="11.5703125" style="28" customWidth="1"/>
    <col min="8700" max="8700" width="12.42578125" style="28" customWidth="1"/>
    <col min="8701" max="8704" width="14.85546875" style="28" customWidth="1"/>
    <col min="8705" max="8705" width="8.85546875" style="28" customWidth="1"/>
    <col min="8706" max="8709" width="11.28515625" style="28" customWidth="1"/>
    <col min="8710" max="8711" width="13.42578125" style="28" customWidth="1"/>
    <col min="8712" max="8712" width="30.42578125" style="28" customWidth="1"/>
    <col min="8713" max="8713" width="11.28515625" style="28" customWidth="1"/>
    <col min="8714" max="8950" width="9.140625" style="28"/>
    <col min="8951" max="8951" width="4.28515625" style="28" customWidth="1"/>
    <col min="8952" max="8952" width="42.42578125" style="28" customWidth="1"/>
    <col min="8953" max="8953" width="21.42578125" style="28" customWidth="1"/>
    <col min="8954" max="8955" width="11.5703125" style="28" customWidth="1"/>
    <col min="8956" max="8956" width="12.42578125" style="28" customWidth="1"/>
    <col min="8957" max="8960" width="14.85546875" style="28" customWidth="1"/>
    <col min="8961" max="8961" width="8.85546875" style="28" customWidth="1"/>
    <col min="8962" max="8965" width="11.28515625" style="28" customWidth="1"/>
    <col min="8966" max="8967" width="13.42578125" style="28" customWidth="1"/>
    <col min="8968" max="8968" width="30.42578125" style="28" customWidth="1"/>
    <col min="8969" max="8969" width="11.28515625" style="28" customWidth="1"/>
    <col min="8970" max="9206" width="9.140625" style="28"/>
    <col min="9207" max="9207" width="4.28515625" style="28" customWidth="1"/>
    <col min="9208" max="9208" width="42.42578125" style="28" customWidth="1"/>
    <col min="9209" max="9209" width="21.42578125" style="28" customWidth="1"/>
    <col min="9210" max="9211" width="11.5703125" style="28" customWidth="1"/>
    <col min="9212" max="9212" width="12.42578125" style="28" customWidth="1"/>
    <col min="9213" max="9216" width="14.85546875" style="28" customWidth="1"/>
    <col min="9217" max="9217" width="8.85546875" style="28" customWidth="1"/>
    <col min="9218" max="9221" width="11.28515625" style="28" customWidth="1"/>
    <col min="9222" max="9223" width="13.42578125" style="28" customWidth="1"/>
    <col min="9224" max="9224" width="30.42578125" style="28" customWidth="1"/>
    <col min="9225" max="9225" width="11.28515625" style="28" customWidth="1"/>
    <col min="9226" max="9462" width="9.140625" style="28"/>
    <col min="9463" max="9463" width="4.28515625" style="28" customWidth="1"/>
    <col min="9464" max="9464" width="42.42578125" style="28" customWidth="1"/>
    <col min="9465" max="9465" width="21.42578125" style="28" customWidth="1"/>
    <col min="9466" max="9467" width="11.5703125" style="28" customWidth="1"/>
    <col min="9468" max="9468" width="12.42578125" style="28" customWidth="1"/>
    <col min="9469" max="9472" width="14.85546875" style="28" customWidth="1"/>
    <col min="9473" max="9473" width="8.85546875" style="28" customWidth="1"/>
    <col min="9474" max="9477" width="11.28515625" style="28" customWidth="1"/>
    <col min="9478" max="9479" width="13.42578125" style="28" customWidth="1"/>
    <col min="9480" max="9480" width="30.42578125" style="28" customWidth="1"/>
    <col min="9481" max="9481" width="11.28515625" style="28" customWidth="1"/>
    <col min="9482" max="9718" width="9.140625" style="28"/>
    <col min="9719" max="9719" width="4.28515625" style="28" customWidth="1"/>
    <col min="9720" max="9720" width="42.42578125" style="28" customWidth="1"/>
    <col min="9721" max="9721" width="21.42578125" style="28" customWidth="1"/>
    <col min="9722" max="9723" width="11.5703125" style="28" customWidth="1"/>
    <col min="9724" max="9724" width="12.42578125" style="28" customWidth="1"/>
    <col min="9725" max="9728" width="14.85546875" style="28" customWidth="1"/>
    <col min="9729" max="9729" width="8.85546875" style="28" customWidth="1"/>
    <col min="9730" max="9733" width="11.28515625" style="28" customWidth="1"/>
    <col min="9734" max="9735" width="13.42578125" style="28" customWidth="1"/>
    <col min="9736" max="9736" width="30.42578125" style="28" customWidth="1"/>
    <col min="9737" max="9737" width="11.28515625" style="28" customWidth="1"/>
    <col min="9738" max="9974" width="9.140625" style="28"/>
    <col min="9975" max="9975" width="4.28515625" style="28" customWidth="1"/>
    <col min="9976" max="9976" width="42.42578125" style="28" customWidth="1"/>
    <col min="9977" max="9977" width="21.42578125" style="28" customWidth="1"/>
    <col min="9978" max="9979" width="11.5703125" style="28" customWidth="1"/>
    <col min="9980" max="9980" width="12.42578125" style="28" customWidth="1"/>
    <col min="9981" max="9984" width="14.85546875" style="28" customWidth="1"/>
    <col min="9985" max="9985" width="8.85546875" style="28" customWidth="1"/>
    <col min="9986" max="9989" width="11.28515625" style="28" customWidth="1"/>
    <col min="9990" max="9991" width="13.42578125" style="28" customWidth="1"/>
    <col min="9992" max="9992" width="30.42578125" style="28" customWidth="1"/>
    <col min="9993" max="9993" width="11.28515625" style="28" customWidth="1"/>
    <col min="9994" max="10230" width="9.140625" style="28"/>
    <col min="10231" max="10231" width="4.28515625" style="28" customWidth="1"/>
    <col min="10232" max="10232" width="42.42578125" style="28" customWidth="1"/>
    <col min="10233" max="10233" width="21.42578125" style="28" customWidth="1"/>
    <col min="10234" max="10235" width="11.5703125" style="28" customWidth="1"/>
    <col min="10236" max="10236" width="12.42578125" style="28" customWidth="1"/>
    <col min="10237" max="10240" width="14.85546875" style="28" customWidth="1"/>
    <col min="10241" max="10241" width="8.85546875" style="28" customWidth="1"/>
    <col min="10242" max="10245" width="11.28515625" style="28" customWidth="1"/>
    <col min="10246" max="10247" width="13.42578125" style="28" customWidth="1"/>
    <col min="10248" max="10248" width="30.42578125" style="28" customWidth="1"/>
    <col min="10249" max="10249" width="11.28515625" style="28" customWidth="1"/>
    <col min="10250" max="10486" width="9.140625" style="28"/>
    <col min="10487" max="10487" width="4.28515625" style="28" customWidth="1"/>
    <col min="10488" max="10488" width="42.42578125" style="28" customWidth="1"/>
    <col min="10489" max="10489" width="21.42578125" style="28" customWidth="1"/>
    <col min="10490" max="10491" width="11.5703125" style="28" customWidth="1"/>
    <col min="10492" max="10492" width="12.42578125" style="28" customWidth="1"/>
    <col min="10493" max="10496" width="14.85546875" style="28" customWidth="1"/>
    <col min="10497" max="10497" width="8.85546875" style="28" customWidth="1"/>
    <col min="10498" max="10501" width="11.28515625" style="28" customWidth="1"/>
    <col min="10502" max="10503" width="13.42578125" style="28" customWidth="1"/>
    <col min="10504" max="10504" width="30.42578125" style="28" customWidth="1"/>
    <col min="10505" max="10505" width="11.28515625" style="28" customWidth="1"/>
    <col min="10506" max="10742" width="9.140625" style="28"/>
    <col min="10743" max="10743" width="4.28515625" style="28" customWidth="1"/>
    <col min="10744" max="10744" width="42.42578125" style="28" customWidth="1"/>
    <col min="10745" max="10745" width="21.42578125" style="28" customWidth="1"/>
    <col min="10746" max="10747" width="11.5703125" style="28" customWidth="1"/>
    <col min="10748" max="10748" width="12.42578125" style="28" customWidth="1"/>
    <col min="10749" max="10752" width="14.85546875" style="28" customWidth="1"/>
    <col min="10753" max="10753" width="8.85546875" style="28" customWidth="1"/>
    <col min="10754" max="10757" width="11.28515625" style="28" customWidth="1"/>
    <col min="10758" max="10759" width="13.42578125" style="28" customWidth="1"/>
    <col min="10760" max="10760" width="30.42578125" style="28" customWidth="1"/>
    <col min="10761" max="10761" width="11.28515625" style="28" customWidth="1"/>
    <col min="10762" max="10998" width="9.140625" style="28"/>
    <col min="10999" max="10999" width="4.28515625" style="28" customWidth="1"/>
    <col min="11000" max="11000" width="42.42578125" style="28" customWidth="1"/>
    <col min="11001" max="11001" width="21.42578125" style="28" customWidth="1"/>
    <col min="11002" max="11003" width="11.5703125" style="28" customWidth="1"/>
    <col min="11004" max="11004" width="12.42578125" style="28" customWidth="1"/>
    <col min="11005" max="11008" width="14.85546875" style="28" customWidth="1"/>
    <col min="11009" max="11009" width="8.85546875" style="28" customWidth="1"/>
    <col min="11010" max="11013" width="11.28515625" style="28" customWidth="1"/>
    <col min="11014" max="11015" width="13.42578125" style="28" customWidth="1"/>
    <col min="11016" max="11016" width="30.42578125" style="28" customWidth="1"/>
    <col min="11017" max="11017" width="11.28515625" style="28" customWidth="1"/>
    <col min="11018" max="11254" width="9.140625" style="28"/>
    <col min="11255" max="11255" width="4.28515625" style="28" customWidth="1"/>
    <col min="11256" max="11256" width="42.42578125" style="28" customWidth="1"/>
    <col min="11257" max="11257" width="21.42578125" style="28" customWidth="1"/>
    <col min="11258" max="11259" width="11.5703125" style="28" customWidth="1"/>
    <col min="11260" max="11260" width="12.42578125" style="28" customWidth="1"/>
    <col min="11261" max="11264" width="14.85546875" style="28" customWidth="1"/>
    <col min="11265" max="11265" width="8.85546875" style="28" customWidth="1"/>
    <col min="11266" max="11269" width="11.28515625" style="28" customWidth="1"/>
    <col min="11270" max="11271" width="13.42578125" style="28" customWidth="1"/>
    <col min="11272" max="11272" width="30.42578125" style="28" customWidth="1"/>
    <col min="11273" max="11273" width="11.28515625" style="28" customWidth="1"/>
    <col min="11274" max="11510" width="9.140625" style="28"/>
    <col min="11511" max="11511" width="4.28515625" style="28" customWidth="1"/>
    <col min="11512" max="11512" width="42.42578125" style="28" customWidth="1"/>
    <col min="11513" max="11513" width="21.42578125" style="28" customWidth="1"/>
    <col min="11514" max="11515" width="11.5703125" style="28" customWidth="1"/>
    <col min="11516" max="11516" width="12.42578125" style="28" customWidth="1"/>
    <col min="11517" max="11520" width="14.85546875" style="28" customWidth="1"/>
    <col min="11521" max="11521" width="8.85546875" style="28" customWidth="1"/>
    <col min="11522" max="11525" width="11.28515625" style="28" customWidth="1"/>
    <col min="11526" max="11527" width="13.42578125" style="28" customWidth="1"/>
    <col min="11528" max="11528" width="30.42578125" style="28" customWidth="1"/>
    <col min="11529" max="11529" width="11.28515625" style="28" customWidth="1"/>
    <col min="11530" max="11766" width="9.140625" style="28"/>
    <col min="11767" max="11767" width="4.28515625" style="28" customWidth="1"/>
    <col min="11768" max="11768" width="42.42578125" style="28" customWidth="1"/>
    <col min="11769" max="11769" width="21.42578125" style="28" customWidth="1"/>
    <col min="11770" max="11771" width="11.5703125" style="28" customWidth="1"/>
    <col min="11772" max="11772" width="12.42578125" style="28" customWidth="1"/>
    <col min="11773" max="11776" width="14.85546875" style="28" customWidth="1"/>
    <col min="11777" max="11777" width="8.85546875" style="28" customWidth="1"/>
    <col min="11778" max="11781" width="11.28515625" style="28" customWidth="1"/>
    <col min="11782" max="11783" width="13.42578125" style="28" customWidth="1"/>
    <col min="11784" max="11784" width="30.42578125" style="28" customWidth="1"/>
    <col min="11785" max="11785" width="11.28515625" style="28" customWidth="1"/>
    <col min="11786" max="12022" width="9.140625" style="28"/>
    <col min="12023" max="12023" width="4.28515625" style="28" customWidth="1"/>
    <col min="12024" max="12024" width="42.42578125" style="28" customWidth="1"/>
    <col min="12025" max="12025" width="21.42578125" style="28" customWidth="1"/>
    <col min="12026" max="12027" width="11.5703125" style="28" customWidth="1"/>
    <col min="12028" max="12028" width="12.42578125" style="28" customWidth="1"/>
    <col min="12029" max="12032" width="14.85546875" style="28" customWidth="1"/>
    <col min="12033" max="12033" width="8.85546875" style="28" customWidth="1"/>
    <col min="12034" max="12037" width="11.28515625" style="28" customWidth="1"/>
    <col min="12038" max="12039" width="13.42578125" style="28" customWidth="1"/>
    <col min="12040" max="12040" width="30.42578125" style="28" customWidth="1"/>
    <col min="12041" max="12041" width="11.28515625" style="28" customWidth="1"/>
    <col min="12042" max="12278" width="9.140625" style="28"/>
    <col min="12279" max="12279" width="4.28515625" style="28" customWidth="1"/>
    <col min="12280" max="12280" width="42.42578125" style="28" customWidth="1"/>
    <col min="12281" max="12281" width="21.42578125" style="28" customWidth="1"/>
    <col min="12282" max="12283" width="11.5703125" style="28" customWidth="1"/>
    <col min="12284" max="12284" width="12.42578125" style="28" customWidth="1"/>
    <col min="12285" max="12288" width="14.85546875" style="28" customWidth="1"/>
    <col min="12289" max="12289" width="8.85546875" style="28" customWidth="1"/>
    <col min="12290" max="12293" width="11.28515625" style="28" customWidth="1"/>
    <col min="12294" max="12295" width="13.42578125" style="28" customWidth="1"/>
    <col min="12296" max="12296" width="30.42578125" style="28" customWidth="1"/>
    <col min="12297" max="12297" width="11.28515625" style="28" customWidth="1"/>
    <col min="12298" max="12534" width="9.140625" style="28"/>
    <col min="12535" max="12535" width="4.28515625" style="28" customWidth="1"/>
    <col min="12536" max="12536" width="42.42578125" style="28" customWidth="1"/>
    <col min="12537" max="12537" width="21.42578125" style="28" customWidth="1"/>
    <col min="12538" max="12539" width="11.5703125" style="28" customWidth="1"/>
    <col min="12540" max="12540" width="12.42578125" style="28" customWidth="1"/>
    <col min="12541" max="12544" width="14.85546875" style="28" customWidth="1"/>
    <col min="12545" max="12545" width="8.85546875" style="28" customWidth="1"/>
    <col min="12546" max="12549" width="11.28515625" style="28" customWidth="1"/>
    <col min="12550" max="12551" width="13.42578125" style="28" customWidth="1"/>
    <col min="12552" max="12552" width="30.42578125" style="28" customWidth="1"/>
    <col min="12553" max="12553" width="11.28515625" style="28" customWidth="1"/>
    <col min="12554" max="12790" width="9.140625" style="28"/>
    <col min="12791" max="12791" width="4.28515625" style="28" customWidth="1"/>
    <col min="12792" max="12792" width="42.42578125" style="28" customWidth="1"/>
    <col min="12793" max="12793" width="21.42578125" style="28" customWidth="1"/>
    <col min="12794" max="12795" width="11.5703125" style="28" customWidth="1"/>
    <col min="12796" max="12796" width="12.42578125" style="28" customWidth="1"/>
    <col min="12797" max="12800" width="14.85546875" style="28" customWidth="1"/>
    <col min="12801" max="12801" width="8.85546875" style="28" customWidth="1"/>
    <col min="12802" max="12805" width="11.28515625" style="28" customWidth="1"/>
    <col min="12806" max="12807" width="13.42578125" style="28" customWidth="1"/>
    <col min="12808" max="12808" width="30.42578125" style="28" customWidth="1"/>
    <col min="12809" max="12809" width="11.28515625" style="28" customWidth="1"/>
    <col min="12810" max="13046" width="9.140625" style="28"/>
    <col min="13047" max="13047" width="4.28515625" style="28" customWidth="1"/>
    <col min="13048" max="13048" width="42.42578125" style="28" customWidth="1"/>
    <col min="13049" max="13049" width="21.42578125" style="28" customWidth="1"/>
    <col min="13050" max="13051" width="11.5703125" style="28" customWidth="1"/>
    <col min="13052" max="13052" width="12.42578125" style="28" customWidth="1"/>
    <col min="13053" max="13056" width="14.85546875" style="28" customWidth="1"/>
    <col min="13057" max="13057" width="8.85546875" style="28" customWidth="1"/>
    <col min="13058" max="13061" width="11.28515625" style="28" customWidth="1"/>
    <col min="13062" max="13063" width="13.42578125" style="28" customWidth="1"/>
    <col min="13064" max="13064" width="30.42578125" style="28" customWidth="1"/>
    <col min="13065" max="13065" width="11.28515625" style="28" customWidth="1"/>
    <col min="13066" max="13302" width="9.140625" style="28"/>
    <col min="13303" max="13303" width="4.28515625" style="28" customWidth="1"/>
    <col min="13304" max="13304" width="42.42578125" style="28" customWidth="1"/>
    <col min="13305" max="13305" width="21.42578125" style="28" customWidth="1"/>
    <col min="13306" max="13307" width="11.5703125" style="28" customWidth="1"/>
    <col min="13308" max="13308" width="12.42578125" style="28" customWidth="1"/>
    <col min="13309" max="13312" width="14.85546875" style="28" customWidth="1"/>
    <col min="13313" max="13313" width="8.85546875" style="28" customWidth="1"/>
    <col min="13314" max="13317" width="11.28515625" style="28" customWidth="1"/>
    <col min="13318" max="13319" width="13.42578125" style="28" customWidth="1"/>
    <col min="13320" max="13320" width="30.42578125" style="28" customWidth="1"/>
    <col min="13321" max="13321" width="11.28515625" style="28" customWidth="1"/>
    <col min="13322" max="13558" width="9.140625" style="28"/>
    <col min="13559" max="13559" width="4.28515625" style="28" customWidth="1"/>
    <col min="13560" max="13560" width="42.42578125" style="28" customWidth="1"/>
    <col min="13561" max="13561" width="21.42578125" style="28" customWidth="1"/>
    <col min="13562" max="13563" width="11.5703125" style="28" customWidth="1"/>
    <col min="13564" max="13564" width="12.42578125" style="28" customWidth="1"/>
    <col min="13565" max="13568" width="14.85546875" style="28" customWidth="1"/>
    <col min="13569" max="13569" width="8.85546875" style="28" customWidth="1"/>
    <col min="13570" max="13573" width="11.28515625" style="28" customWidth="1"/>
    <col min="13574" max="13575" width="13.42578125" style="28" customWidth="1"/>
    <col min="13576" max="13576" width="30.42578125" style="28" customWidth="1"/>
    <col min="13577" max="13577" width="11.28515625" style="28" customWidth="1"/>
    <col min="13578" max="13814" width="9.140625" style="28"/>
    <col min="13815" max="13815" width="4.28515625" style="28" customWidth="1"/>
    <col min="13816" max="13816" width="42.42578125" style="28" customWidth="1"/>
    <col min="13817" max="13817" width="21.42578125" style="28" customWidth="1"/>
    <col min="13818" max="13819" width="11.5703125" style="28" customWidth="1"/>
    <col min="13820" max="13820" width="12.42578125" style="28" customWidth="1"/>
    <col min="13821" max="13824" width="14.85546875" style="28" customWidth="1"/>
    <col min="13825" max="13825" width="8.85546875" style="28" customWidth="1"/>
    <col min="13826" max="13829" width="11.28515625" style="28" customWidth="1"/>
    <col min="13830" max="13831" width="13.42578125" style="28" customWidth="1"/>
    <col min="13832" max="13832" width="30.42578125" style="28" customWidth="1"/>
    <col min="13833" max="13833" width="11.28515625" style="28" customWidth="1"/>
    <col min="13834" max="14070" width="9.140625" style="28"/>
    <col min="14071" max="14071" width="4.28515625" style="28" customWidth="1"/>
    <col min="14072" max="14072" width="42.42578125" style="28" customWidth="1"/>
    <col min="14073" max="14073" width="21.42578125" style="28" customWidth="1"/>
    <col min="14074" max="14075" width="11.5703125" style="28" customWidth="1"/>
    <col min="14076" max="14076" width="12.42578125" style="28" customWidth="1"/>
    <col min="14077" max="14080" width="14.85546875" style="28" customWidth="1"/>
    <col min="14081" max="14081" width="8.85546875" style="28" customWidth="1"/>
    <col min="14082" max="14085" width="11.28515625" style="28" customWidth="1"/>
    <col min="14086" max="14087" width="13.42578125" style="28" customWidth="1"/>
    <col min="14088" max="14088" width="30.42578125" style="28" customWidth="1"/>
    <col min="14089" max="14089" width="11.28515625" style="28" customWidth="1"/>
    <col min="14090" max="14326" width="9.140625" style="28"/>
    <col min="14327" max="14327" width="4.28515625" style="28" customWidth="1"/>
    <col min="14328" max="14328" width="42.42578125" style="28" customWidth="1"/>
    <col min="14329" max="14329" width="21.42578125" style="28" customWidth="1"/>
    <col min="14330" max="14331" width="11.5703125" style="28" customWidth="1"/>
    <col min="14332" max="14332" width="12.42578125" style="28" customWidth="1"/>
    <col min="14333" max="14336" width="14.85546875" style="28" customWidth="1"/>
    <col min="14337" max="14337" width="8.85546875" style="28" customWidth="1"/>
    <col min="14338" max="14341" width="11.28515625" style="28" customWidth="1"/>
    <col min="14342" max="14343" width="13.42578125" style="28" customWidth="1"/>
    <col min="14344" max="14344" width="30.42578125" style="28" customWidth="1"/>
    <col min="14345" max="14345" width="11.28515625" style="28" customWidth="1"/>
    <col min="14346" max="14582" width="9.140625" style="28"/>
    <col min="14583" max="14583" width="4.28515625" style="28" customWidth="1"/>
    <col min="14584" max="14584" width="42.42578125" style="28" customWidth="1"/>
    <col min="14585" max="14585" width="21.42578125" style="28" customWidth="1"/>
    <col min="14586" max="14587" width="11.5703125" style="28" customWidth="1"/>
    <col min="14588" max="14588" width="12.42578125" style="28" customWidth="1"/>
    <col min="14589" max="14592" width="14.85546875" style="28" customWidth="1"/>
    <col min="14593" max="14593" width="8.85546875" style="28" customWidth="1"/>
    <col min="14594" max="14597" width="11.28515625" style="28" customWidth="1"/>
    <col min="14598" max="14599" width="13.42578125" style="28" customWidth="1"/>
    <col min="14600" max="14600" width="30.42578125" style="28" customWidth="1"/>
    <col min="14601" max="14601" width="11.28515625" style="28" customWidth="1"/>
    <col min="14602" max="14838" width="9.140625" style="28"/>
    <col min="14839" max="14839" width="4.28515625" style="28" customWidth="1"/>
    <col min="14840" max="14840" width="42.42578125" style="28" customWidth="1"/>
    <col min="14841" max="14841" width="21.42578125" style="28" customWidth="1"/>
    <col min="14842" max="14843" width="11.5703125" style="28" customWidth="1"/>
    <col min="14844" max="14844" width="12.42578125" style="28" customWidth="1"/>
    <col min="14845" max="14848" width="14.85546875" style="28" customWidth="1"/>
    <col min="14849" max="14849" width="8.85546875" style="28" customWidth="1"/>
    <col min="14850" max="14853" width="11.28515625" style="28" customWidth="1"/>
    <col min="14854" max="14855" width="13.42578125" style="28" customWidth="1"/>
    <col min="14856" max="14856" width="30.42578125" style="28" customWidth="1"/>
    <col min="14857" max="14857" width="11.28515625" style="28" customWidth="1"/>
    <col min="14858" max="15094" width="9.140625" style="28"/>
    <col min="15095" max="15095" width="4.28515625" style="28" customWidth="1"/>
    <col min="15096" max="15096" width="42.42578125" style="28" customWidth="1"/>
    <col min="15097" max="15097" width="21.42578125" style="28" customWidth="1"/>
    <col min="15098" max="15099" width="11.5703125" style="28" customWidth="1"/>
    <col min="15100" max="15100" width="12.42578125" style="28" customWidth="1"/>
    <col min="15101" max="15104" width="14.85546875" style="28" customWidth="1"/>
    <col min="15105" max="15105" width="8.85546875" style="28" customWidth="1"/>
    <col min="15106" max="15109" width="11.28515625" style="28" customWidth="1"/>
    <col min="15110" max="15111" width="13.42578125" style="28" customWidth="1"/>
    <col min="15112" max="15112" width="30.42578125" style="28" customWidth="1"/>
    <col min="15113" max="15113" width="11.28515625" style="28" customWidth="1"/>
    <col min="15114" max="15350" width="9.140625" style="28"/>
    <col min="15351" max="15351" width="4.28515625" style="28" customWidth="1"/>
    <col min="15352" max="15352" width="42.42578125" style="28" customWidth="1"/>
    <col min="15353" max="15353" width="21.42578125" style="28" customWidth="1"/>
    <col min="15354" max="15355" width="11.5703125" style="28" customWidth="1"/>
    <col min="15356" max="15356" width="12.42578125" style="28" customWidth="1"/>
    <col min="15357" max="15360" width="14.85546875" style="28" customWidth="1"/>
    <col min="15361" max="15361" width="8.85546875" style="28" customWidth="1"/>
    <col min="15362" max="15365" width="11.28515625" style="28" customWidth="1"/>
    <col min="15366" max="15367" width="13.42578125" style="28" customWidth="1"/>
    <col min="15368" max="15368" width="30.42578125" style="28" customWidth="1"/>
    <col min="15369" max="15369" width="11.28515625" style="28" customWidth="1"/>
    <col min="15370" max="15606" width="9.140625" style="28"/>
    <col min="15607" max="15607" width="4.28515625" style="28" customWidth="1"/>
    <col min="15608" max="15608" width="42.42578125" style="28" customWidth="1"/>
    <col min="15609" max="15609" width="21.42578125" style="28" customWidth="1"/>
    <col min="15610" max="15611" width="11.5703125" style="28" customWidth="1"/>
    <col min="15612" max="15612" width="12.42578125" style="28" customWidth="1"/>
    <col min="15613" max="15616" width="14.85546875" style="28" customWidth="1"/>
    <col min="15617" max="15617" width="8.85546875" style="28" customWidth="1"/>
    <col min="15618" max="15621" width="11.28515625" style="28" customWidth="1"/>
    <col min="15622" max="15623" width="13.42578125" style="28" customWidth="1"/>
    <col min="15624" max="15624" width="30.42578125" style="28" customWidth="1"/>
    <col min="15625" max="15625" width="11.28515625" style="28" customWidth="1"/>
    <col min="15626" max="15862" width="9.140625" style="28"/>
    <col min="15863" max="15863" width="4.28515625" style="28" customWidth="1"/>
    <col min="15864" max="15864" width="42.42578125" style="28" customWidth="1"/>
    <col min="15865" max="15865" width="21.42578125" style="28" customWidth="1"/>
    <col min="15866" max="15867" width="11.5703125" style="28" customWidth="1"/>
    <col min="15868" max="15868" width="12.42578125" style="28" customWidth="1"/>
    <col min="15869" max="15872" width="14.85546875" style="28" customWidth="1"/>
    <col min="15873" max="15873" width="8.85546875" style="28" customWidth="1"/>
    <col min="15874" max="15877" width="11.28515625" style="28" customWidth="1"/>
    <col min="15878" max="15879" width="13.42578125" style="28" customWidth="1"/>
    <col min="15880" max="15880" width="30.42578125" style="28" customWidth="1"/>
    <col min="15881" max="15881" width="11.28515625" style="28" customWidth="1"/>
    <col min="15882" max="16118" width="9.140625" style="28"/>
    <col min="16119" max="16119" width="4.28515625" style="28" customWidth="1"/>
    <col min="16120" max="16120" width="42.42578125" style="28" customWidth="1"/>
    <col min="16121" max="16121" width="21.42578125" style="28" customWidth="1"/>
    <col min="16122" max="16123" width="11.5703125" style="28" customWidth="1"/>
    <col min="16124" max="16124" width="12.42578125" style="28" customWidth="1"/>
    <col min="16125" max="16128" width="14.85546875" style="28" customWidth="1"/>
    <col min="16129" max="16129" width="8.85546875" style="28" customWidth="1"/>
    <col min="16130" max="16133" width="11.28515625" style="28" customWidth="1"/>
    <col min="16134" max="16135" width="13.42578125" style="28" customWidth="1"/>
    <col min="16136" max="16136" width="30.42578125" style="28" customWidth="1"/>
    <col min="16137" max="16137" width="11.28515625" style="28" customWidth="1"/>
    <col min="16138" max="16384" width="9.140625" style="28"/>
  </cols>
  <sheetData>
    <row r="1" spans="1:9" ht="12.75" customHeight="1" x14ac:dyDescent="0.2">
      <c r="A1" s="958" t="str">
        <f>HTM!A1</f>
        <v>NAME OF INSURANCE COMPANY</v>
      </c>
      <c r="B1" s="958"/>
      <c r="C1" s="958"/>
      <c r="D1" s="958"/>
      <c r="E1" s="958"/>
      <c r="F1" s="958"/>
      <c r="G1" s="958"/>
      <c r="H1" s="958"/>
      <c r="I1" s="958"/>
    </row>
    <row r="2" spans="1:9" ht="12.75" customHeight="1" x14ac:dyDescent="0.2">
      <c r="A2" s="958" t="str">
        <f>HTM!A2</f>
        <v>STATEMENT OF CAPITAL, RESERVES AND SURPLUS INVESTMENTS</v>
      </c>
      <c r="B2" s="958"/>
      <c r="C2" s="958"/>
      <c r="D2" s="958"/>
      <c r="E2" s="958"/>
      <c r="F2" s="958"/>
      <c r="G2" s="958"/>
      <c r="H2" s="958"/>
      <c r="I2" s="958"/>
    </row>
    <row r="3" spans="1:9" ht="12.75" customHeight="1" x14ac:dyDescent="0.2">
      <c r="A3" s="958" t="str">
        <f>HTM!A3</f>
        <v>AS OF DATE</v>
      </c>
      <c r="B3" s="958"/>
      <c r="C3" s="958"/>
      <c r="D3" s="958"/>
      <c r="E3" s="958"/>
      <c r="F3" s="958"/>
      <c r="G3" s="958"/>
      <c r="H3" s="958"/>
      <c r="I3" s="958"/>
    </row>
    <row r="5" spans="1:9" s="91" customFormat="1" ht="14.1" customHeight="1" thickBot="1" x14ac:dyDescent="0.25">
      <c r="A5" s="93"/>
      <c r="B5" s="93"/>
      <c r="C5" s="93"/>
      <c r="D5" s="93"/>
      <c r="E5" s="93"/>
      <c r="F5" s="93"/>
      <c r="G5" s="93"/>
      <c r="H5" s="93"/>
      <c r="I5" s="93"/>
    </row>
    <row r="6" spans="1:9" s="123" customFormat="1" ht="12.75" customHeight="1" x14ac:dyDescent="0.25">
      <c r="A6" s="1006" t="s">
        <v>199</v>
      </c>
      <c r="B6" s="1008"/>
      <c r="C6" s="975" t="s">
        <v>200</v>
      </c>
      <c r="D6" s="1111" t="s">
        <v>201</v>
      </c>
      <c r="E6" s="1112"/>
      <c r="F6" s="975" t="s">
        <v>348</v>
      </c>
      <c r="G6" s="975" t="s">
        <v>349</v>
      </c>
      <c r="H6" s="975" t="s">
        <v>203</v>
      </c>
      <c r="I6" s="999" t="s">
        <v>63</v>
      </c>
    </row>
    <row r="7" spans="1:9" s="123" customFormat="1" ht="12.75" customHeight="1" x14ac:dyDescent="0.25">
      <c r="A7" s="1109"/>
      <c r="B7" s="1110"/>
      <c r="C7" s="976"/>
      <c r="D7" s="1113" t="s">
        <v>204</v>
      </c>
      <c r="E7" s="1113" t="s">
        <v>205</v>
      </c>
      <c r="F7" s="976"/>
      <c r="G7" s="976"/>
      <c r="H7" s="976"/>
      <c r="I7" s="1000"/>
    </row>
    <row r="8" spans="1:9" s="123" customFormat="1" ht="12.75" customHeight="1" x14ac:dyDescent="0.25">
      <c r="A8" s="1109"/>
      <c r="B8" s="1110"/>
      <c r="C8" s="976"/>
      <c r="D8" s="1013"/>
      <c r="E8" s="1013"/>
      <c r="F8" s="976"/>
      <c r="G8" s="976"/>
      <c r="H8" s="976"/>
      <c r="I8" s="1000"/>
    </row>
    <row r="9" spans="1:9" s="123" customFormat="1" ht="12.75" customHeight="1" x14ac:dyDescent="0.25">
      <c r="A9" s="1109"/>
      <c r="B9" s="1110"/>
      <c r="C9" s="976"/>
      <c r="D9" s="1013"/>
      <c r="E9" s="1013"/>
      <c r="F9" s="976"/>
      <c r="G9" s="976"/>
      <c r="H9" s="976"/>
      <c r="I9" s="1000"/>
    </row>
    <row r="10" spans="1:9" s="123" customFormat="1" ht="12.75" customHeight="1" x14ac:dyDescent="0.25">
      <c r="A10" s="1109"/>
      <c r="B10" s="1110"/>
      <c r="C10" s="976"/>
      <c r="D10" s="1013"/>
      <c r="E10" s="1013"/>
      <c r="F10" s="976"/>
      <c r="G10" s="976"/>
      <c r="H10" s="976"/>
      <c r="I10" s="1000"/>
    </row>
    <row r="11" spans="1:9" s="123" customFormat="1" ht="12.75" customHeight="1" x14ac:dyDescent="0.25">
      <c r="A11" s="1009"/>
      <c r="B11" s="1011"/>
      <c r="C11" s="977"/>
      <c r="D11" s="1014"/>
      <c r="E11" s="1014"/>
      <c r="F11" s="977"/>
      <c r="G11" s="977"/>
      <c r="H11" s="977"/>
      <c r="I11" s="1001"/>
    </row>
    <row r="12" spans="1:9" ht="12.75" customHeight="1" thickBot="1" x14ac:dyDescent="0.25">
      <c r="A12" s="1107"/>
      <c r="B12" s="1108"/>
      <c r="C12" s="26"/>
      <c r="D12" s="26"/>
      <c r="E12" s="26"/>
      <c r="F12" s="26"/>
      <c r="G12" s="98"/>
      <c r="H12" s="98"/>
      <c r="I12" s="98"/>
    </row>
    <row r="13" spans="1:9" ht="12.75" customHeight="1" x14ac:dyDescent="0.2">
      <c r="A13" s="124"/>
      <c r="B13" s="319"/>
      <c r="C13" s="31"/>
      <c r="D13" s="320"/>
      <c r="E13" s="320"/>
      <c r="F13" s="56"/>
      <c r="G13" s="56"/>
      <c r="H13" s="31"/>
      <c r="I13" s="32"/>
    </row>
    <row r="14" spans="1:9" ht="12.75" customHeight="1" x14ac:dyDescent="0.2">
      <c r="A14" s="321" t="s">
        <v>193</v>
      </c>
      <c r="B14" s="322"/>
      <c r="C14" s="36"/>
      <c r="D14" s="36"/>
      <c r="E14" s="36"/>
      <c r="F14" s="37"/>
      <c r="G14" s="36"/>
      <c r="H14" s="36"/>
      <c r="I14" s="38"/>
    </row>
    <row r="15" spans="1:9" ht="12.75" customHeight="1" x14ac:dyDescent="0.2">
      <c r="A15" s="132">
        <v>1</v>
      </c>
      <c r="B15" s="104"/>
      <c r="C15" s="104"/>
      <c r="D15" s="104"/>
      <c r="E15" s="104"/>
      <c r="F15" s="40"/>
      <c r="G15" s="104"/>
      <c r="H15" s="104"/>
      <c r="I15" s="42"/>
    </row>
    <row r="16" spans="1:9" ht="12.75" customHeight="1" x14ac:dyDescent="0.2">
      <c r="A16" s="132">
        <v>2</v>
      </c>
      <c r="B16" s="105"/>
      <c r="C16" s="105"/>
      <c r="D16" s="105"/>
      <c r="E16" s="105"/>
      <c r="F16" s="44"/>
      <c r="G16" s="105"/>
      <c r="H16" s="105"/>
      <c r="I16" s="47"/>
    </row>
    <row r="17" spans="1:9" ht="12.75" customHeight="1" x14ac:dyDescent="0.2">
      <c r="A17" s="132">
        <v>3</v>
      </c>
      <c r="B17" s="105"/>
      <c r="C17" s="105"/>
      <c r="D17" s="105"/>
      <c r="E17" s="105"/>
      <c r="F17" s="44"/>
      <c r="G17" s="105"/>
      <c r="H17" s="105"/>
      <c r="I17" s="47"/>
    </row>
    <row r="18" spans="1:9" ht="12.75" customHeight="1" x14ac:dyDescent="0.2">
      <c r="A18" s="132">
        <v>4</v>
      </c>
      <c r="B18" s="105"/>
      <c r="C18" s="105"/>
      <c r="D18" s="105"/>
      <c r="E18" s="105"/>
      <c r="F18" s="44"/>
      <c r="G18" s="105"/>
      <c r="H18" s="105"/>
      <c r="I18" s="47"/>
    </row>
    <row r="19" spans="1:9" ht="12.75" customHeight="1" x14ac:dyDescent="0.2">
      <c r="A19" s="132">
        <v>5</v>
      </c>
      <c r="B19" s="105"/>
      <c r="C19" s="105"/>
      <c r="D19" s="105"/>
      <c r="E19" s="105"/>
      <c r="F19" s="44"/>
      <c r="G19" s="105"/>
      <c r="H19" s="105"/>
      <c r="I19" s="47"/>
    </row>
    <row r="20" spans="1:9" ht="12.75" customHeight="1" x14ac:dyDescent="0.2">
      <c r="A20" s="132"/>
      <c r="B20" s="319"/>
      <c r="C20" s="31"/>
      <c r="D20" s="31"/>
      <c r="E20" s="31"/>
      <c r="F20" s="257"/>
      <c r="G20" s="323"/>
      <c r="H20" s="31"/>
      <c r="I20" s="32"/>
    </row>
    <row r="21" spans="1:9" ht="12.75" customHeight="1" thickBot="1" x14ac:dyDescent="0.25">
      <c r="A21" s="132"/>
      <c r="B21" s="324"/>
      <c r="C21" s="36"/>
      <c r="D21" s="36"/>
      <c r="E21" s="36"/>
      <c r="F21" s="48"/>
      <c r="G21" s="568"/>
      <c r="H21" s="36"/>
      <c r="I21" s="38"/>
    </row>
    <row r="22" spans="1:9" s="4" customFormat="1" ht="12.75" customHeight="1" x14ac:dyDescent="0.2">
      <c r="A22" s="127" t="s">
        <v>207</v>
      </c>
      <c r="B22" s="326"/>
      <c r="C22" s="35"/>
      <c r="D22" s="35"/>
      <c r="E22" s="35"/>
      <c r="F22" s="315">
        <f>SUM(F15:F19)</f>
        <v>0</v>
      </c>
      <c r="G22" s="315">
        <f>SUM(G15:G19)</f>
        <v>0</v>
      </c>
      <c r="H22" s="35"/>
      <c r="I22" s="173"/>
    </row>
    <row r="23" spans="1:9" s="4" customFormat="1" ht="12.75" customHeight="1" thickBot="1" x14ac:dyDescent="0.25">
      <c r="A23" s="327" t="s">
        <v>208</v>
      </c>
      <c r="B23" s="328"/>
      <c r="C23" s="65"/>
      <c r="D23" s="65"/>
      <c r="E23" s="65"/>
      <c r="F23" s="329"/>
      <c r="G23" s="71"/>
      <c r="H23" s="65"/>
      <c r="I23" s="330"/>
    </row>
    <row r="24" spans="1:9" s="474" customFormat="1" ht="12.75" customHeight="1" thickBot="1" x14ac:dyDescent="0.25">
      <c r="A24" s="498" t="s">
        <v>209</v>
      </c>
      <c r="B24" s="472"/>
      <c r="C24" s="476"/>
      <c r="D24" s="476"/>
      <c r="E24" s="476"/>
      <c r="F24" s="499">
        <f>F22-F23</f>
        <v>0</v>
      </c>
      <c r="G24" s="499">
        <f>G22-G23</f>
        <v>0</v>
      </c>
      <c r="H24" s="476"/>
      <c r="I24" s="477"/>
    </row>
    <row r="34" spans="10:10" ht="12.75" customHeight="1" x14ac:dyDescent="0.2">
      <c r="J34" s="120">
        <v>23</v>
      </c>
    </row>
  </sheetData>
  <mergeCells count="13">
    <mergeCell ref="A1:I1"/>
    <mergeCell ref="A2:I2"/>
    <mergeCell ref="A3:I3"/>
    <mergeCell ref="I6:I11"/>
    <mergeCell ref="A12:B12"/>
    <mergeCell ref="H6:H11"/>
    <mergeCell ref="A6:B11"/>
    <mergeCell ref="C6:C11"/>
    <mergeCell ref="D6:E6"/>
    <mergeCell ref="F6:F11"/>
    <mergeCell ref="G6:G11"/>
    <mergeCell ref="D7:D11"/>
    <mergeCell ref="E7:E11"/>
  </mergeCells>
  <pageMargins left="0.5" right="0.5" top="1" bottom="0.5" header="0.2" footer="0.1"/>
  <pageSetup paperSize="5" scale="55" fitToHeight="0" orientation="landscape" r:id="rId1"/>
  <headerFooter>
    <oddFooter>&amp;R&amp;"Arial,Bold"&amp;10Page 32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9" tint="0.39997558519241921"/>
    <pageSetUpPr fitToPage="1"/>
  </sheetPr>
  <dimension ref="A1:I23"/>
  <sheetViews>
    <sheetView showGridLines="0" zoomScale="85" zoomScaleNormal="85" zoomScaleSheetLayoutView="70" zoomScalePageLayoutView="40" workbookViewId="0">
      <selection sqref="A1:I1"/>
    </sheetView>
  </sheetViews>
  <sheetFormatPr defaultRowHeight="12.75" customHeight="1" x14ac:dyDescent="0.2"/>
  <cols>
    <col min="1" max="1" width="3.140625" style="28" customWidth="1"/>
    <col min="2" max="2" width="42.42578125" style="28" customWidth="1"/>
    <col min="3" max="6" width="12.7109375" style="28" customWidth="1"/>
    <col min="7" max="7" width="11.7109375" style="28" customWidth="1"/>
    <col min="8" max="8" width="35.85546875" style="28" customWidth="1"/>
    <col min="9" max="9" width="11.28515625" style="28" customWidth="1"/>
    <col min="10" max="245" width="9.140625" style="28"/>
    <col min="246" max="246" width="3.140625" style="28" customWidth="1"/>
    <col min="247" max="247" width="42.42578125" style="28" customWidth="1"/>
    <col min="248" max="255" width="12.7109375" style="28" customWidth="1"/>
    <col min="256" max="256" width="7.7109375" style="28" customWidth="1"/>
    <col min="257" max="261" width="11.7109375" style="28" customWidth="1"/>
    <col min="262" max="262" width="10.85546875" style="28" customWidth="1"/>
    <col min="263" max="263" width="12.140625" style="28" customWidth="1"/>
    <col min="264" max="264" width="35.85546875" style="28" customWidth="1"/>
    <col min="265" max="265" width="11.28515625" style="28" customWidth="1"/>
    <col min="266" max="501" width="9.140625" style="28"/>
    <col min="502" max="502" width="3.140625" style="28" customWidth="1"/>
    <col min="503" max="503" width="42.42578125" style="28" customWidth="1"/>
    <col min="504" max="511" width="12.7109375" style="28" customWidth="1"/>
    <col min="512" max="512" width="7.7109375" style="28" customWidth="1"/>
    <col min="513" max="517" width="11.7109375" style="28" customWidth="1"/>
    <col min="518" max="518" width="10.85546875" style="28" customWidth="1"/>
    <col min="519" max="519" width="12.140625" style="28" customWidth="1"/>
    <col min="520" max="520" width="35.85546875" style="28" customWidth="1"/>
    <col min="521" max="521" width="11.28515625" style="28" customWidth="1"/>
    <col min="522" max="757" width="9.140625" style="28"/>
    <col min="758" max="758" width="3.140625" style="28" customWidth="1"/>
    <col min="759" max="759" width="42.42578125" style="28" customWidth="1"/>
    <col min="760" max="767" width="12.7109375" style="28" customWidth="1"/>
    <col min="768" max="768" width="7.7109375" style="28" customWidth="1"/>
    <col min="769" max="773" width="11.7109375" style="28" customWidth="1"/>
    <col min="774" max="774" width="10.85546875" style="28" customWidth="1"/>
    <col min="775" max="775" width="12.140625" style="28" customWidth="1"/>
    <col min="776" max="776" width="35.85546875" style="28" customWidth="1"/>
    <col min="777" max="777" width="11.28515625" style="28" customWidth="1"/>
    <col min="778" max="1013" width="9.140625" style="28"/>
    <col min="1014" max="1014" width="3.140625" style="28" customWidth="1"/>
    <col min="1015" max="1015" width="42.42578125" style="28" customWidth="1"/>
    <col min="1016" max="1023" width="12.7109375" style="28" customWidth="1"/>
    <col min="1024" max="1024" width="7.7109375" style="28" customWidth="1"/>
    <col min="1025" max="1029" width="11.7109375" style="28" customWidth="1"/>
    <col min="1030" max="1030" width="10.85546875" style="28" customWidth="1"/>
    <col min="1031" max="1031" width="12.140625" style="28" customWidth="1"/>
    <col min="1032" max="1032" width="35.85546875" style="28" customWidth="1"/>
    <col min="1033" max="1033" width="11.28515625" style="28" customWidth="1"/>
    <col min="1034" max="1269" width="9.140625" style="28"/>
    <col min="1270" max="1270" width="3.140625" style="28" customWidth="1"/>
    <col min="1271" max="1271" width="42.42578125" style="28" customWidth="1"/>
    <col min="1272" max="1279" width="12.7109375" style="28" customWidth="1"/>
    <col min="1280" max="1280" width="7.7109375" style="28" customWidth="1"/>
    <col min="1281" max="1285" width="11.7109375" style="28" customWidth="1"/>
    <col min="1286" max="1286" width="10.85546875" style="28" customWidth="1"/>
    <col min="1287" max="1287" width="12.140625" style="28" customWidth="1"/>
    <col min="1288" max="1288" width="35.85546875" style="28" customWidth="1"/>
    <col min="1289" max="1289" width="11.28515625" style="28" customWidth="1"/>
    <col min="1290" max="1525" width="9.140625" style="28"/>
    <col min="1526" max="1526" width="3.140625" style="28" customWidth="1"/>
    <col min="1527" max="1527" width="42.42578125" style="28" customWidth="1"/>
    <col min="1528" max="1535" width="12.7109375" style="28" customWidth="1"/>
    <col min="1536" max="1536" width="7.7109375" style="28" customWidth="1"/>
    <col min="1537" max="1541" width="11.7109375" style="28" customWidth="1"/>
    <col min="1542" max="1542" width="10.85546875" style="28" customWidth="1"/>
    <col min="1543" max="1543" width="12.140625" style="28" customWidth="1"/>
    <col min="1544" max="1544" width="35.85546875" style="28" customWidth="1"/>
    <col min="1545" max="1545" width="11.28515625" style="28" customWidth="1"/>
    <col min="1546" max="1781" width="9.140625" style="28"/>
    <col min="1782" max="1782" width="3.140625" style="28" customWidth="1"/>
    <col min="1783" max="1783" width="42.42578125" style="28" customWidth="1"/>
    <col min="1784" max="1791" width="12.7109375" style="28" customWidth="1"/>
    <col min="1792" max="1792" width="7.7109375" style="28" customWidth="1"/>
    <col min="1793" max="1797" width="11.7109375" style="28" customWidth="1"/>
    <col min="1798" max="1798" width="10.85546875" style="28" customWidth="1"/>
    <col min="1799" max="1799" width="12.140625" style="28" customWidth="1"/>
    <col min="1800" max="1800" width="35.85546875" style="28" customWidth="1"/>
    <col min="1801" max="1801" width="11.28515625" style="28" customWidth="1"/>
    <col min="1802" max="2037" width="9.140625" style="28"/>
    <col min="2038" max="2038" width="3.140625" style="28" customWidth="1"/>
    <col min="2039" max="2039" width="42.42578125" style="28" customWidth="1"/>
    <col min="2040" max="2047" width="12.7109375" style="28" customWidth="1"/>
    <col min="2048" max="2048" width="7.7109375" style="28" customWidth="1"/>
    <col min="2049" max="2053" width="11.7109375" style="28" customWidth="1"/>
    <col min="2054" max="2054" width="10.85546875" style="28" customWidth="1"/>
    <col min="2055" max="2055" width="12.140625" style="28" customWidth="1"/>
    <col min="2056" max="2056" width="35.85546875" style="28" customWidth="1"/>
    <col min="2057" max="2057" width="11.28515625" style="28" customWidth="1"/>
    <col min="2058" max="2293" width="9.140625" style="28"/>
    <col min="2294" max="2294" width="3.140625" style="28" customWidth="1"/>
    <col min="2295" max="2295" width="42.42578125" style="28" customWidth="1"/>
    <col min="2296" max="2303" width="12.7109375" style="28" customWidth="1"/>
    <col min="2304" max="2304" width="7.7109375" style="28" customWidth="1"/>
    <col min="2305" max="2309" width="11.7109375" style="28" customWidth="1"/>
    <col min="2310" max="2310" width="10.85546875" style="28" customWidth="1"/>
    <col min="2311" max="2311" width="12.140625" style="28" customWidth="1"/>
    <col min="2312" max="2312" width="35.85546875" style="28" customWidth="1"/>
    <col min="2313" max="2313" width="11.28515625" style="28" customWidth="1"/>
    <col min="2314" max="2549" width="9.140625" style="28"/>
    <col min="2550" max="2550" width="3.140625" style="28" customWidth="1"/>
    <col min="2551" max="2551" width="42.42578125" style="28" customWidth="1"/>
    <col min="2552" max="2559" width="12.7109375" style="28" customWidth="1"/>
    <col min="2560" max="2560" width="7.7109375" style="28" customWidth="1"/>
    <col min="2561" max="2565" width="11.7109375" style="28" customWidth="1"/>
    <col min="2566" max="2566" width="10.85546875" style="28" customWidth="1"/>
    <col min="2567" max="2567" width="12.140625" style="28" customWidth="1"/>
    <col min="2568" max="2568" width="35.85546875" style="28" customWidth="1"/>
    <col min="2569" max="2569" width="11.28515625" style="28" customWidth="1"/>
    <col min="2570" max="2805" width="9.140625" style="28"/>
    <col min="2806" max="2806" width="3.140625" style="28" customWidth="1"/>
    <col min="2807" max="2807" width="42.42578125" style="28" customWidth="1"/>
    <col min="2808" max="2815" width="12.7109375" style="28" customWidth="1"/>
    <col min="2816" max="2816" width="7.7109375" style="28" customWidth="1"/>
    <col min="2817" max="2821" width="11.7109375" style="28" customWidth="1"/>
    <col min="2822" max="2822" width="10.85546875" style="28" customWidth="1"/>
    <col min="2823" max="2823" width="12.140625" style="28" customWidth="1"/>
    <col min="2824" max="2824" width="35.85546875" style="28" customWidth="1"/>
    <col min="2825" max="2825" width="11.28515625" style="28" customWidth="1"/>
    <col min="2826" max="3061" width="9.140625" style="28"/>
    <col min="3062" max="3062" width="3.140625" style="28" customWidth="1"/>
    <col min="3063" max="3063" width="42.42578125" style="28" customWidth="1"/>
    <col min="3064" max="3071" width="12.7109375" style="28" customWidth="1"/>
    <col min="3072" max="3072" width="7.7109375" style="28" customWidth="1"/>
    <col min="3073" max="3077" width="11.7109375" style="28" customWidth="1"/>
    <col min="3078" max="3078" width="10.85546875" style="28" customWidth="1"/>
    <col min="3079" max="3079" width="12.140625" style="28" customWidth="1"/>
    <col min="3080" max="3080" width="35.85546875" style="28" customWidth="1"/>
    <col min="3081" max="3081" width="11.28515625" style="28" customWidth="1"/>
    <col min="3082" max="3317" width="9.140625" style="28"/>
    <col min="3318" max="3318" width="3.140625" style="28" customWidth="1"/>
    <col min="3319" max="3319" width="42.42578125" style="28" customWidth="1"/>
    <col min="3320" max="3327" width="12.7109375" style="28" customWidth="1"/>
    <col min="3328" max="3328" width="7.7109375" style="28" customWidth="1"/>
    <col min="3329" max="3333" width="11.7109375" style="28" customWidth="1"/>
    <col min="3334" max="3334" width="10.85546875" style="28" customWidth="1"/>
    <col min="3335" max="3335" width="12.140625" style="28" customWidth="1"/>
    <col min="3336" max="3336" width="35.85546875" style="28" customWidth="1"/>
    <col min="3337" max="3337" width="11.28515625" style="28" customWidth="1"/>
    <col min="3338" max="3573" width="9.140625" style="28"/>
    <col min="3574" max="3574" width="3.140625" style="28" customWidth="1"/>
    <col min="3575" max="3575" width="42.42578125" style="28" customWidth="1"/>
    <col min="3576" max="3583" width="12.7109375" style="28" customWidth="1"/>
    <col min="3584" max="3584" width="7.7109375" style="28" customWidth="1"/>
    <col min="3585" max="3589" width="11.7109375" style="28" customWidth="1"/>
    <col min="3590" max="3590" width="10.85546875" style="28" customWidth="1"/>
    <col min="3591" max="3591" width="12.140625" style="28" customWidth="1"/>
    <col min="3592" max="3592" width="35.85546875" style="28" customWidth="1"/>
    <col min="3593" max="3593" width="11.28515625" style="28" customWidth="1"/>
    <col min="3594" max="3829" width="9.140625" style="28"/>
    <col min="3830" max="3830" width="3.140625" style="28" customWidth="1"/>
    <col min="3831" max="3831" width="42.42578125" style="28" customWidth="1"/>
    <col min="3832" max="3839" width="12.7109375" style="28" customWidth="1"/>
    <col min="3840" max="3840" width="7.7109375" style="28" customWidth="1"/>
    <col min="3841" max="3845" width="11.7109375" style="28" customWidth="1"/>
    <col min="3846" max="3846" width="10.85546875" style="28" customWidth="1"/>
    <col min="3847" max="3847" width="12.140625" style="28" customWidth="1"/>
    <col min="3848" max="3848" width="35.85546875" style="28" customWidth="1"/>
    <col min="3849" max="3849" width="11.28515625" style="28" customWidth="1"/>
    <col min="3850" max="4085" width="9.140625" style="28"/>
    <col min="4086" max="4086" width="3.140625" style="28" customWidth="1"/>
    <col min="4087" max="4087" width="42.42578125" style="28" customWidth="1"/>
    <col min="4088" max="4095" width="12.7109375" style="28" customWidth="1"/>
    <col min="4096" max="4096" width="7.7109375" style="28" customWidth="1"/>
    <col min="4097" max="4101" width="11.7109375" style="28" customWidth="1"/>
    <col min="4102" max="4102" width="10.85546875" style="28" customWidth="1"/>
    <col min="4103" max="4103" width="12.140625" style="28" customWidth="1"/>
    <col min="4104" max="4104" width="35.85546875" style="28" customWidth="1"/>
    <col min="4105" max="4105" width="11.28515625" style="28" customWidth="1"/>
    <col min="4106" max="4341" width="9.140625" style="28"/>
    <col min="4342" max="4342" width="3.140625" style="28" customWidth="1"/>
    <col min="4343" max="4343" width="42.42578125" style="28" customWidth="1"/>
    <col min="4344" max="4351" width="12.7109375" style="28" customWidth="1"/>
    <col min="4352" max="4352" width="7.7109375" style="28" customWidth="1"/>
    <col min="4353" max="4357" width="11.7109375" style="28" customWidth="1"/>
    <col min="4358" max="4358" width="10.85546875" style="28" customWidth="1"/>
    <col min="4359" max="4359" width="12.140625" style="28" customWidth="1"/>
    <col min="4360" max="4360" width="35.85546875" style="28" customWidth="1"/>
    <col min="4361" max="4361" width="11.28515625" style="28" customWidth="1"/>
    <col min="4362" max="4597" width="9.140625" style="28"/>
    <col min="4598" max="4598" width="3.140625" style="28" customWidth="1"/>
    <col min="4599" max="4599" width="42.42578125" style="28" customWidth="1"/>
    <col min="4600" max="4607" width="12.7109375" style="28" customWidth="1"/>
    <col min="4608" max="4608" width="7.7109375" style="28" customWidth="1"/>
    <col min="4609" max="4613" width="11.7109375" style="28" customWidth="1"/>
    <col min="4614" max="4614" width="10.85546875" style="28" customWidth="1"/>
    <col min="4615" max="4615" width="12.140625" style="28" customWidth="1"/>
    <col min="4616" max="4616" width="35.85546875" style="28" customWidth="1"/>
    <col min="4617" max="4617" width="11.28515625" style="28" customWidth="1"/>
    <col min="4618" max="4853" width="9.140625" style="28"/>
    <col min="4854" max="4854" width="3.140625" style="28" customWidth="1"/>
    <col min="4855" max="4855" width="42.42578125" style="28" customWidth="1"/>
    <col min="4856" max="4863" width="12.7109375" style="28" customWidth="1"/>
    <col min="4864" max="4864" width="7.7109375" style="28" customWidth="1"/>
    <col min="4865" max="4869" width="11.7109375" style="28" customWidth="1"/>
    <col min="4870" max="4870" width="10.85546875" style="28" customWidth="1"/>
    <col min="4871" max="4871" width="12.140625" style="28" customWidth="1"/>
    <col min="4872" max="4872" width="35.85546875" style="28" customWidth="1"/>
    <col min="4873" max="4873" width="11.28515625" style="28" customWidth="1"/>
    <col min="4874" max="5109" width="9.140625" style="28"/>
    <col min="5110" max="5110" width="3.140625" style="28" customWidth="1"/>
    <col min="5111" max="5111" width="42.42578125" style="28" customWidth="1"/>
    <col min="5112" max="5119" width="12.7109375" style="28" customWidth="1"/>
    <col min="5120" max="5120" width="7.7109375" style="28" customWidth="1"/>
    <col min="5121" max="5125" width="11.7109375" style="28" customWidth="1"/>
    <col min="5126" max="5126" width="10.85546875" style="28" customWidth="1"/>
    <col min="5127" max="5127" width="12.140625" style="28" customWidth="1"/>
    <col min="5128" max="5128" width="35.85546875" style="28" customWidth="1"/>
    <col min="5129" max="5129" width="11.28515625" style="28" customWidth="1"/>
    <col min="5130" max="5365" width="9.140625" style="28"/>
    <col min="5366" max="5366" width="3.140625" style="28" customWidth="1"/>
    <col min="5367" max="5367" width="42.42578125" style="28" customWidth="1"/>
    <col min="5368" max="5375" width="12.7109375" style="28" customWidth="1"/>
    <col min="5376" max="5376" width="7.7109375" style="28" customWidth="1"/>
    <col min="5377" max="5381" width="11.7109375" style="28" customWidth="1"/>
    <col min="5382" max="5382" width="10.85546875" style="28" customWidth="1"/>
    <col min="5383" max="5383" width="12.140625" style="28" customWidth="1"/>
    <col min="5384" max="5384" width="35.85546875" style="28" customWidth="1"/>
    <col min="5385" max="5385" width="11.28515625" style="28" customWidth="1"/>
    <col min="5386" max="5621" width="9.140625" style="28"/>
    <col min="5622" max="5622" width="3.140625" style="28" customWidth="1"/>
    <col min="5623" max="5623" width="42.42578125" style="28" customWidth="1"/>
    <col min="5624" max="5631" width="12.7109375" style="28" customWidth="1"/>
    <col min="5632" max="5632" width="7.7109375" style="28" customWidth="1"/>
    <col min="5633" max="5637" width="11.7109375" style="28" customWidth="1"/>
    <col min="5638" max="5638" width="10.85546875" style="28" customWidth="1"/>
    <col min="5639" max="5639" width="12.140625" style="28" customWidth="1"/>
    <col min="5640" max="5640" width="35.85546875" style="28" customWidth="1"/>
    <col min="5641" max="5641" width="11.28515625" style="28" customWidth="1"/>
    <col min="5642" max="5877" width="9.140625" style="28"/>
    <col min="5878" max="5878" width="3.140625" style="28" customWidth="1"/>
    <col min="5879" max="5879" width="42.42578125" style="28" customWidth="1"/>
    <col min="5880" max="5887" width="12.7109375" style="28" customWidth="1"/>
    <col min="5888" max="5888" width="7.7109375" style="28" customWidth="1"/>
    <col min="5889" max="5893" width="11.7109375" style="28" customWidth="1"/>
    <col min="5894" max="5894" width="10.85546875" style="28" customWidth="1"/>
    <col min="5895" max="5895" width="12.140625" style="28" customWidth="1"/>
    <col min="5896" max="5896" width="35.85546875" style="28" customWidth="1"/>
    <col min="5897" max="5897" width="11.28515625" style="28" customWidth="1"/>
    <col min="5898" max="6133" width="9.140625" style="28"/>
    <col min="6134" max="6134" width="3.140625" style="28" customWidth="1"/>
    <col min="6135" max="6135" width="42.42578125" style="28" customWidth="1"/>
    <col min="6136" max="6143" width="12.7109375" style="28" customWidth="1"/>
    <col min="6144" max="6144" width="7.7109375" style="28" customWidth="1"/>
    <col min="6145" max="6149" width="11.7109375" style="28" customWidth="1"/>
    <col min="6150" max="6150" width="10.85546875" style="28" customWidth="1"/>
    <col min="6151" max="6151" width="12.140625" style="28" customWidth="1"/>
    <col min="6152" max="6152" width="35.85546875" style="28" customWidth="1"/>
    <col min="6153" max="6153" width="11.28515625" style="28" customWidth="1"/>
    <col min="6154" max="6389" width="9.140625" style="28"/>
    <col min="6390" max="6390" width="3.140625" style="28" customWidth="1"/>
    <col min="6391" max="6391" width="42.42578125" style="28" customWidth="1"/>
    <col min="6392" max="6399" width="12.7109375" style="28" customWidth="1"/>
    <col min="6400" max="6400" width="7.7109375" style="28" customWidth="1"/>
    <col min="6401" max="6405" width="11.7109375" style="28" customWidth="1"/>
    <col min="6406" max="6406" width="10.85546875" style="28" customWidth="1"/>
    <col min="6407" max="6407" width="12.140625" style="28" customWidth="1"/>
    <col min="6408" max="6408" width="35.85546875" style="28" customWidth="1"/>
    <col min="6409" max="6409" width="11.28515625" style="28" customWidth="1"/>
    <col min="6410" max="6645" width="9.140625" style="28"/>
    <col min="6646" max="6646" width="3.140625" style="28" customWidth="1"/>
    <col min="6647" max="6647" width="42.42578125" style="28" customWidth="1"/>
    <col min="6648" max="6655" width="12.7109375" style="28" customWidth="1"/>
    <col min="6656" max="6656" width="7.7109375" style="28" customWidth="1"/>
    <col min="6657" max="6661" width="11.7109375" style="28" customWidth="1"/>
    <col min="6662" max="6662" width="10.85546875" style="28" customWidth="1"/>
    <col min="6663" max="6663" width="12.140625" style="28" customWidth="1"/>
    <col min="6664" max="6664" width="35.85546875" style="28" customWidth="1"/>
    <col min="6665" max="6665" width="11.28515625" style="28" customWidth="1"/>
    <col min="6666" max="6901" width="9.140625" style="28"/>
    <col min="6902" max="6902" width="3.140625" style="28" customWidth="1"/>
    <col min="6903" max="6903" width="42.42578125" style="28" customWidth="1"/>
    <col min="6904" max="6911" width="12.7109375" style="28" customWidth="1"/>
    <col min="6912" max="6912" width="7.7109375" style="28" customWidth="1"/>
    <col min="6913" max="6917" width="11.7109375" style="28" customWidth="1"/>
    <col min="6918" max="6918" width="10.85546875" style="28" customWidth="1"/>
    <col min="6919" max="6919" width="12.140625" style="28" customWidth="1"/>
    <col min="6920" max="6920" width="35.85546875" style="28" customWidth="1"/>
    <col min="6921" max="6921" width="11.28515625" style="28" customWidth="1"/>
    <col min="6922" max="7157" width="9.140625" style="28"/>
    <col min="7158" max="7158" width="3.140625" style="28" customWidth="1"/>
    <col min="7159" max="7159" width="42.42578125" style="28" customWidth="1"/>
    <col min="7160" max="7167" width="12.7109375" style="28" customWidth="1"/>
    <col min="7168" max="7168" width="7.7109375" style="28" customWidth="1"/>
    <col min="7169" max="7173" width="11.7109375" style="28" customWidth="1"/>
    <col min="7174" max="7174" width="10.85546875" style="28" customWidth="1"/>
    <col min="7175" max="7175" width="12.140625" style="28" customWidth="1"/>
    <col min="7176" max="7176" width="35.85546875" style="28" customWidth="1"/>
    <col min="7177" max="7177" width="11.28515625" style="28" customWidth="1"/>
    <col min="7178" max="7413" width="9.140625" style="28"/>
    <col min="7414" max="7414" width="3.140625" style="28" customWidth="1"/>
    <col min="7415" max="7415" width="42.42578125" style="28" customWidth="1"/>
    <col min="7416" max="7423" width="12.7109375" style="28" customWidth="1"/>
    <col min="7424" max="7424" width="7.7109375" style="28" customWidth="1"/>
    <col min="7425" max="7429" width="11.7109375" style="28" customWidth="1"/>
    <col min="7430" max="7430" width="10.85546875" style="28" customWidth="1"/>
    <col min="7431" max="7431" width="12.140625" style="28" customWidth="1"/>
    <col min="7432" max="7432" width="35.85546875" style="28" customWidth="1"/>
    <col min="7433" max="7433" width="11.28515625" style="28" customWidth="1"/>
    <col min="7434" max="7669" width="9.140625" style="28"/>
    <col min="7670" max="7670" width="3.140625" style="28" customWidth="1"/>
    <col min="7671" max="7671" width="42.42578125" style="28" customWidth="1"/>
    <col min="7672" max="7679" width="12.7109375" style="28" customWidth="1"/>
    <col min="7680" max="7680" width="7.7109375" style="28" customWidth="1"/>
    <col min="7681" max="7685" width="11.7109375" style="28" customWidth="1"/>
    <col min="7686" max="7686" width="10.85546875" style="28" customWidth="1"/>
    <col min="7687" max="7687" width="12.140625" style="28" customWidth="1"/>
    <col min="7688" max="7688" width="35.85546875" style="28" customWidth="1"/>
    <col min="7689" max="7689" width="11.28515625" style="28" customWidth="1"/>
    <col min="7690" max="7925" width="9.140625" style="28"/>
    <col min="7926" max="7926" width="3.140625" style="28" customWidth="1"/>
    <col min="7927" max="7927" width="42.42578125" style="28" customWidth="1"/>
    <col min="7928" max="7935" width="12.7109375" style="28" customWidth="1"/>
    <col min="7936" max="7936" width="7.7109375" style="28" customWidth="1"/>
    <col min="7937" max="7941" width="11.7109375" style="28" customWidth="1"/>
    <col min="7942" max="7942" width="10.85546875" style="28" customWidth="1"/>
    <col min="7943" max="7943" width="12.140625" style="28" customWidth="1"/>
    <col min="7944" max="7944" width="35.85546875" style="28" customWidth="1"/>
    <col min="7945" max="7945" width="11.28515625" style="28" customWidth="1"/>
    <col min="7946" max="8181" width="9.140625" style="28"/>
    <col min="8182" max="8182" width="3.140625" style="28" customWidth="1"/>
    <col min="8183" max="8183" width="42.42578125" style="28" customWidth="1"/>
    <col min="8184" max="8191" width="12.7109375" style="28" customWidth="1"/>
    <col min="8192" max="8192" width="7.7109375" style="28" customWidth="1"/>
    <col min="8193" max="8197" width="11.7109375" style="28" customWidth="1"/>
    <col min="8198" max="8198" width="10.85546875" style="28" customWidth="1"/>
    <col min="8199" max="8199" width="12.140625" style="28" customWidth="1"/>
    <col min="8200" max="8200" width="35.85546875" style="28" customWidth="1"/>
    <col min="8201" max="8201" width="11.28515625" style="28" customWidth="1"/>
    <col min="8202" max="8437" width="9.140625" style="28"/>
    <col min="8438" max="8438" width="3.140625" style="28" customWidth="1"/>
    <col min="8439" max="8439" width="42.42578125" style="28" customWidth="1"/>
    <col min="8440" max="8447" width="12.7109375" style="28" customWidth="1"/>
    <col min="8448" max="8448" width="7.7109375" style="28" customWidth="1"/>
    <col min="8449" max="8453" width="11.7109375" style="28" customWidth="1"/>
    <col min="8454" max="8454" width="10.85546875" style="28" customWidth="1"/>
    <col min="8455" max="8455" width="12.140625" style="28" customWidth="1"/>
    <col min="8456" max="8456" width="35.85546875" style="28" customWidth="1"/>
    <col min="8457" max="8457" width="11.28515625" style="28" customWidth="1"/>
    <col min="8458" max="8693" width="9.140625" style="28"/>
    <col min="8694" max="8694" width="3.140625" style="28" customWidth="1"/>
    <col min="8695" max="8695" width="42.42578125" style="28" customWidth="1"/>
    <col min="8696" max="8703" width="12.7109375" style="28" customWidth="1"/>
    <col min="8704" max="8704" width="7.7109375" style="28" customWidth="1"/>
    <col min="8705" max="8709" width="11.7109375" style="28" customWidth="1"/>
    <col min="8710" max="8710" width="10.85546875" style="28" customWidth="1"/>
    <col min="8711" max="8711" width="12.140625" style="28" customWidth="1"/>
    <col min="8712" max="8712" width="35.85546875" style="28" customWidth="1"/>
    <col min="8713" max="8713" width="11.28515625" style="28" customWidth="1"/>
    <col min="8714" max="8949" width="9.140625" style="28"/>
    <col min="8950" max="8950" width="3.140625" style="28" customWidth="1"/>
    <col min="8951" max="8951" width="42.42578125" style="28" customWidth="1"/>
    <col min="8952" max="8959" width="12.7109375" style="28" customWidth="1"/>
    <col min="8960" max="8960" width="7.7109375" style="28" customWidth="1"/>
    <col min="8961" max="8965" width="11.7109375" style="28" customWidth="1"/>
    <col min="8966" max="8966" width="10.85546875" style="28" customWidth="1"/>
    <col min="8967" max="8967" width="12.140625" style="28" customWidth="1"/>
    <col min="8968" max="8968" width="35.85546875" style="28" customWidth="1"/>
    <col min="8969" max="8969" width="11.28515625" style="28" customWidth="1"/>
    <col min="8970" max="9205" width="9.140625" style="28"/>
    <col min="9206" max="9206" width="3.140625" style="28" customWidth="1"/>
    <col min="9207" max="9207" width="42.42578125" style="28" customWidth="1"/>
    <col min="9208" max="9215" width="12.7109375" style="28" customWidth="1"/>
    <col min="9216" max="9216" width="7.7109375" style="28" customWidth="1"/>
    <col min="9217" max="9221" width="11.7109375" style="28" customWidth="1"/>
    <col min="9222" max="9222" width="10.85546875" style="28" customWidth="1"/>
    <col min="9223" max="9223" width="12.140625" style="28" customWidth="1"/>
    <col min="9224" max="9224" width="35.85546875" style="28" customWidth="1"/>
    <col min="9225" max="9225" width="11.28515625" style="28" customWidth="1"/>
    <col min="9226" max="9461" width="9.140625" style="28"/>
    <col min="9462" max="9462" width="3.140625" style="28" customWidth="1"/>
    <col min="9463" max="9463" width="42.42578125" style="28" customWidth="1"/>
    <col min="9464" max="9471" width="12.7109375" style="28" customWidth="1"/>
    <col min="9472" max="9472" width="7.7109375" style="28" customWidth="1"/>
    <col min="9473" max="9477" width="11.7109375" style="28" customWidth="1"/>
    <col min="9478" max="9478" width="10.85546875" style="28" customWidth="1"/>
    <col min="9479" max="9479" width="12.140625" style="28" customWidth="1"/>
    <col min="9480" max="9480" width="35.85546875" style="28" customWidth="1"/>
    <col min="9481" max="9481" width="11.28515625" style="28" customWidth="1"/>
    <col min="9482" max="9717" width="9.140625" style="28"/>
    <col min="9718" max="9718" width="3.140625" style="28" customWidth="1"/>
    <col min="9719" max="9719" width="42.42578125" style="28" customWidth="1"/>
    <col min="9720" max="9727" width="12.7109375" style="28" customWidth="1"/>
    <col min="9728" max="9728" width="7.7109375" style="28" customWidth="1"/>
    <col min="9729" max="9733" width="11.7109375" style="28" customWidth="1"/>
    <col min="9734" max="9734" width="10.85546875" style="28" customWidth="1"/>
    <col min="9735" max="9735" width="12.140625" style="28" customWidth="1"/>
    <col min="9736" max="9736" width="35.85546875" style="28" customWidth="1"/>
    <col min="9737" max="9737" width="11.28515625" style="28" customWidth="1"/>
    <col min="9738" max="9973" width="9.140625" style="28"/>
    <col min="9974" max="9974" width="3.140625" style="28" customWidth="1"/>
    <col min="9975" max="9975" width="42.42578125" style="28" customWidth="1"/>
    <col min="9976" max="9983" width="12.7109375" style="28" customWidth="1"/>
    <col min="9984" max="9984" width="7.7109375" style="28" customWidth="1"/>
    <col min="9985" max="9989" width="11.7109375" style="28" customWidth="1"/>
    <col min="9990" max="9990" width="10.85546875" style="28" customWidth="1"/>
    <col min="9991" max="9991" width="12.140625" style="28" customWidth="1"/>
    <col min="9992" max="9992" width="35.85546875" style="28" customWidth="1"/>
    <col min="9993" max="9993" width="11.28515625" style="28" customWidth="1"/>
    <col min="9994" max="10229" width="9.140625" style="28"/>
    <col min="10230" max="10230" width="3.140625" style="28" customWidth="1"/>
    <col min="10231" max="10231" width="42.42578125" style="28" customWidth="1"/>
    <col min="10232" max="10239" width="12.7109375" style="28" customWidth="1"/>
    <col min="10240" max="10240" width="7.7109375" style="28" customWidth="1"/>
    <col min="10241" max="10245" width="11.7109375" style="28" customWidth="1"/>
    <col min="10246" max="10246" width="10.85546875" style="28" customWidth="1"/>
    <col min="10247" max="10247" width="12.140625" style="28" customWidth="1"/>
    <col min="10248" max="10248" width="35.85546875" style="28" customWidth="1"/>
    <col min="10249" max="10249" width="11.28515625" style="28" customWidth="1"/>
    <col min="10250" max="10485" width="9.140625" style="28"/>
    <col min="10486" max="10486" width="3.140625" style="28" customWidth="1"/>
    <col min="10487" max="10487" width="42.42578125" style="28" customWidth="1"/>
    <col min="10488" max="10495" width="12.7109375" style="28" customWidth="1"/>
    <col min="10496" max="10496" width="7.7109375" style="28" customWidth="1"/>
    <col min="10497" max="10501" width="11.7109375" style="28" customWidth="1"/>
    <col min="10502" max="10502" width="10.85546875" style="28" customWidth="1"/>
    <col min="10503" max="10503" width="12.140625" style="28" customWidth="1"/>
    <col min="10504" max="10504" width="35.85546875" style="28" customWidth="1"/>
    <col min="10505" max="10505" width="11.28515625" style="28" customWidth="1"/>
    <col min="10506" max="10741" width="9.140625" style="28"/>
    <col min="10742" max="10742" width="3.140625" style="28" customWidth="1"/>
    <col min="10743" max="10743" width="42.42578125" style="28" customWidth="1"/>
    <col min="10744" max="10751" width="12.7109375" style="28" customWidth="1"/>
    <col min="10752" max="10752" width="7.7109375" style="28" customWidth="1"/>
    <col min="10753" max="10757" width="11.7109375" style="28" customWidth="1"/>
    <col min="10758" max="10758" width="10.85546875" style="28" customWidth="1"/>
    <col min="10759" max="10759" width="12.140625" style="28" customWidth="1"/>
    <col min="10760" max="10760" width="35.85546875" style="28" customWidth="1"/>
    <col min="10761" max="10761" width="11.28515625" style="28" customWidth="1"/>
    <col min="10762" max="10997" width="9.140625" style="28"/>
    <col min="10998" max="10998" width="3.140625" style="28" customWidth="1"/>
    <col min="10999" max="10999" width="42.42578125" style="28" customWidth="1"/>
    <col min="11000" max="11007" width="12.7109375" style="28" customWidth="1"/>
    <col min="11008" max="11008" width="7.7109375" style="28" customWidth="1"/>
    <col min="11009" max="11013" width="11.7109375" style="28" customWidth="1"/>
    <col min="11014" max="11014" width="10.85546875" style="28" customWidth="1"/>
    <col min="11015" max="11015" width="12.140625" style="28" customWidth="1"/>
    <col min="11016" max="11016" width="35.85546875" style="28" customWidth="1"/>
    <col min="11017" max="11017" width="11.28515625" style="28" customWidth="1"/>
    <col min="11018" max="11253" width="9.140625" style="28"/>
    <col min="11254" max="11254" width="3.140625" style="28" customWidth="1"/>
    <col min="11255" max="11255" width="42.42578125" style="28" customWidth="1"/>
    <col min="11256" max="11263" width="12.7109375" style="28" customWidth="1"/>
    <col min="11264" max="11264" width="7.7109375" style="28" customWidth="1"/>
    <col min="11265" max="11269" width="11.7109375" style="28" customWidth="1"/>
    <col min="11270" max="11270" width="10.85546875" style="28" customWidth="1"/>
    <col min="11271" max="11271" width="12.140625" style="28" customWidth="1"/>
    <col min="11272" max="11272" width="35.85546875" style="28" customWidth="1"/>
    <col min="11273" max="11273" width="11.28515625" style="28" customWidth="1"/>
    <col min="11274" max="11509" width="9.140625" style="28"/>
    <col min="11510" max="11510" width="3.140625" style="28" customWidth="1"/>
    <col min="11511" max="11511" width="42.42578125" style="28" customWidth="1"/>
    <col min="11512" max="11519" width="12.7109375" style="28" customWidth="1"/>
    <col min="11520" max="11520" width="7.7109375" style="28" customWidth="1"/>
    <col min="11521" max="11525" width="11.7109375" style="28" customWidth="1"/>
    <col min="11526" max="11526" width="10.85546875" style="28" customWidth="1"/>
    <col min="11527" max="11527" width="12.140625" style="28" customWidth="1"/>
    <col min="11528" max="11528" width="35.85546875" style="28" customWidth="1"/>
    <col min="11529" max="11529" width="11.28515625" style="28" customWidth="1"/>
    <col min="11530" max="11765" width="9.140625" style="28"/>
    <col min="11766" max="11766" width="3.140625" style="28" customWidth="1"/>
    <col min="11767" max="11767" width="42.42578125" style="28" customWidth="1"/>
    <col min="11768" max="11775" width="12.7109375" style="28" customWidth="1"/>
    <col min="11776" max="11776" width="7.7109375" style="28" customWidth="1"/>
    <col min="11777" max="11781" width="11.7109375" style="28" customWidth="1"/>
    <col min="11782" max="11782" width="10.85546875" style="28" customWidth="1"/>
    <col min="11783" max="11783" width="12.140625" style="28" customWidth="1"/>
    <col min="11784" max="11784" width="35.85546875" style="28" customWidth="1"/>
    <col min="11785" max="11785" width="11.28515625" style="28" customWidth="1"/>
    <col min="11786" max="12021" width="9.140625" style="28"/>
    <col min="12022" max="12022" width="3.140625" style="28" customWidth="1"/>
    <col min="12023" max="12023" width="42.42578125" style="28" customWidth="1"/>
    <col min="12024" max="12031" width="12.7109375" style="28" customWidth="1"/>
    <col min="12032" max="12032" width="7.7109375" style="28" customWidth="1"/>
    <col min="12033" max="12037" width="11.7109375" style="28" customWidth="1"/>
    <col min="12038" max="12038" width="10.85546875" style="28" customWidth="1"/>
    <col min="12039" max="12039" width="12.140625" style="28" customWidth="1"/>
    <col min="12040" max="12040" width="35.85546875" style="28" customWidth="1"/>
    <col min="12041" max="12041" width="11.28515625" style="28" customWidth="1"/>
    <col min="12042" max="12277" width="9.140625" style="28"/>
    <col min="12278" max="12278" width="3.140625" style="28" customWidth="1"/>
    <col min="12279" max="12279" width="42.42578125" style="28" customWidth="1"/>
    <col min="12280" max="12287" width="12.7109375" style="28" customWidth="1"/>
    <col min="12288" max="12288" width="7.7109375" style="28" customWidth="1"/>
    <col min="12289" max="12293" width="11.7109375" style="28" customWidth="1"/>
    <col min="12294" max="12294" width="10.85546875" style="28" customWidth="1"/>
    <col min="12295" max="12295" width="12.140625" style="28" customWidth="1"/>
    <col min="12296" max="12296" width="35.85546875" style="28" customWidth="1"/>
    <col min="12297" max="12297" width="11.28515625" style="28" customWidth="1"/>
    <col min="12298" max="12533" width="9.140625" style="28"/>
    <col min="12534" max="12534" width="3.140625" style="28" customWidth="1"/>
    <col min="12535" max="12535" width="42.42578125" style="28" customWidth="1"/>
    <col min="12536" max="12543" width="12.7109375" style="28" customWidth="1"/>
    <col min="12544" max="12544" width="7.7109375" style="28" customWidth="1"/>
    <col min="12545" max="12549" width="11.7109375" style="28" customWidth="1"/>
    <col min="12550" max="12550" width="10.85546875" style="28" customWidth="1"/>
    <col min="12551" max="12551" width="12.140625" style="28" customWidth="1"/>
    <col min="12552" max="12552" width="35.85546875" style="28" customWidth="1"/>
    <col min="12553" max="12553" width="11.28515625" style="28" customWidth="1"/>
    <col min="12554" max="12789" width="9.140625" style="28"/>
    <col min="12790" max="12790" width="3.140625" style="28" customWidth="1"/>
    <col min="12791" max="12791" width="42.42578125" style="28" customWidth="1"/>
    <col min="12792" max="12799" width="12.7109375" style="28" customWidth="1"/>
    <col min="12800" max="12800" width="7.7109375" style="28" customWidth="1"/>
    <col min="12801" max="12805" width="11.7109375" style="28" customWidth="1"/>
    <col min="12806" max="12806" width="10.85546875" style="28" customWidth="1"/>
    <col min="12807" max="12807" width="12.140625" style="28" customWidth="1"/>
    <col min="12808" max="12808" width="35.85546875" style="28" customWidth="1"/>
    <col min="12809" max="12809" width="11.28515625" style="28" customWidth="1"/>
    <col min="12810" max="13045" width="9.140625" style="28"/>
    <col min="13046" max="13046" width="3.140625" style="28" customWidth="1"/>
    <col min="13047" max="13047" width="42.42578125" style="28" customWidth="1"/>
    <col min="13048" max="13055" width="12.7109375" style="28" customWidth="1"/>
    <col min="13056" max="13056" width="7.7109375" style="28" customWidth="1"/>
    <col min="13057" max="13061" width="11.7109375" style="28" customWidth="1"/>
    <col min="13062" max="13062" width="10.85546875" style="28" customWidth="1"/>
    <col min="13063" max="13063" width="12.140625" style="28" customWidth="1"/>
    <col min="13064" max="13064" width="35.85546875" style="28" customWidth="1"/>
    <col min="13065" max="13065" width="11.28515625" style="28" customWidth="1"/>
    <col min="13066" max="13301" width="9.140625" style="28"/>
    <col min="13302" max="13302" width="3.140625" style="28" customWidth="1"/>
    <col min="13303" max="13303" width="42.42578125" style="28" customWidth="1"/>
    <col min="13304" max="13311" width="12.7109375" style="28" customWidth="1"/>
    <col min="13312" max="13312" width="7.7109375" style="28" customWidth="1"/>
    <col min="13313" max="13317" width="11.7109375" style="28" customWidth="1"/>
    <col min="13318" max="13318" width="10.85546875" style="28" customWidth="1"/>
    <col min="13319" max="13319" width="12.140625" style="28" customWidth="1"/>
    <col min="13320" max="13320" width="35.85546875" style="28" customWidth="1"/>
    <col min="13321" max="13321" width="11.28515625" style="28" customWidth="1"/>
    <col min="13322" max="13557" width="9.140625" style="28"/>
    <col min="13558" max="13558" width="3.140625" style="28" customWidth="1"/>
    <col min="13559" max="13559" width="42.42578125" style="28" customWidth="1"/>
    <col min="13560" max="13567" width="12.7109375" style="28" customWidth="1"/>
    <col min="13568" max="13568" width="7.7109375" style="28" customWidth="1"/>
    <col min="13569" max="13573" width="11.7109375" style="28" customWidth="1"/>
    <col min="13574" max="13574" width="10.85546875" style="28" customWidth="1"/>
    <col min="13575" max="13575" width="12.140625" style="28" customWidth="1"/>
    <col min="13576" max="13576" width="35.85546875" style="28" customWidth="1"/>
    <col min="13577" max="13577" width="11.28515625" style="28" customWidth="1"/>
    <col min="13578" max="13813" width="9.140625" style="28"/>
    <col min="13814" max="13814" width="3.140625" style="28" customWidth="1"/>
    <col min="13815" max="13815" width="42.42578125" style="28" customWidth="1"/>
    <col min="13816" max="13823" width="12.7109375" style="28" customWidth="1"/>
    <col min="13824" max="13824" width="7.7109375" style="28" customWidth="1"/>
    <col min="13825" max="13829" width="11.7109375" style="28" customWidth="1"/>
    <col min="13830" max="13830" width="10.85546875" style="28" customWidth="1"/>
    <col min="13831" max="13831" width="12.140625" style="28" customWidth="1"/>
    <col min="13832" max="13832" width="35.85546875" style="28" customWidth="1"/>
    <col min="13833" max="13833" width="11.28515625" style="28" customWidth="1"/>
    <col min="13834" max="14069" width="9.140625" style="28"/>
    <col min="14070" max="14070" width="3.140625" style="28" customWidth="1"/>
    <col min="14071" max="14071" width="42.42578125" style="28" customWidth="1"/>
    <col min="14072" max="14079" width="12.7109375" style="28" customWidth="1"/>
    <col min="14080" max="14080" width="7.7109375" style="28" customWidth="1"/>
    <col min="14081" max="14085" width="11.7109375" style="28" customWidth="1"/>
    <col min="14086" max="14086" width="10.85546875" style="28" customWidth="1"/>
    <col min="14087" max="14087" width="12.140625" style="28" customWidth="1"/>
    <col min="14088" max="14088" width="35.85546875" style="28" customWidth="1"/>
    <col min="14089" max="14089" width="11.28515625" style="28" customWidth="1"/>
    <col min="14090" max="14325" width="9.140625" style="28"/>
    <col min="14326" max="14326" width="3.140625" style="28" customWidth="1"/>
    <col min="14327" max="14327" width="42.42578125" style="28" customWidth="1"/>
    <col min="14328" max="14335" width="12.7109375" style="28" customWidth="1"/>
    <col min="14336" max="14336" width="7.7109375" style="28" customWidth="1"/>
    <col min="14337" max="14341" width="11.7109375" style="28" customWidth="1"/>
    <col min="14342" max="14342" width="10.85546875" style="28" customWidth="1"/>
    <col min="14343" max="14343" width="12.140625" style="28" customWidth="1"/>
    <col min="14344" max="14344" width="35.85546875" style="28" customWidth="1"/>
    <col min="14345" max="14345" width="11.28515625" style="28" customWidth="1"/>
    <col min="14346" max="14581" width="9.140625" style="28"/>
    <col min="14582" max="14582" width="3.140625" style="28" customWidth="1"/>
    <col min="14583" max="14583" width="42.42578125" style="28" customWidth="1"/>
    <col min="14584" max="14591" width="12.7109375" style="28" customWidth="1"/>
    <col min="14592" max="14592" width="7.7109375" style="28" customWidth="1"/>
    <col min="14593" max="14597" width="11.7109375" style="28" customWidth="1"/>
    <col min="14598" max="14598" width="10.85546875" style="28" customWidth="1"/>
    <col min="14599" max="14599" width="12.140625" style="28" customWidth="1"/>
    <col min="14600" max="14600" width="35.85546875" style="28" customWidth="1"/>
    <col min="14601" max="14601" width="11.28515625" style="28" customWidth="1"/>
    <col min="14602" max="14837" width="9.140625" style="28"/>
    <col min="14838" max="14838" width="3.140625" style="28" customWidth="1"/>
    <col min="14839" max="14839" width="42.42578125" style="28" customWidth="1"/>
    <col min="14840" max="14847" width="12.7109375" style="28" customWidth="1"/>
    <col min="14848" max="14848" width="7.7109375" style="28" customWidth="1"/>
    <col min="14849" max="14853" width="11.7109375" style="28" customWidth="1"/>
    <col min="14854" max="14854" width="10.85546875" style="28" customWidth="1"/>
    <col min="14855" max="14855" width="12.140625" style="28" customWidth="1"/>
    <col min="14856" max="14856" width="35.85546875" style="28" customWidth="1"/>
    <col min="14857" max="14857" width="11.28515625" style="28" customWidth="1"/>
    <col min="14858" max="15093" width="9.140625" style="28"/>
    <col min="15094" max="15094" width="3.140625" style="28" customWidth="1"/>
    <col min="15095" max="15095" width="42.42578125" style="28" customWidth="1"/>
    <col min="15096" max="15103" width="12.7109375" style="28" customWidth="1"/>
    <col min="15104" max="15104" width="7.7109375" style="28" customWidth="1"/>
    <col min="15105" max="15109" width="11.7109375" style="28" customWidth="1"/>
    <col min="15110" max="15110" width="10.85546875" style="28" customWidth="1"/>
    <col min="15111" max="15111" width="12.140625" style="28" customWidth="1"/>
    <col min="15112" max="15112" width="35.85546875" style="28" customWidth="1"/>
    <col min="15113" max="15113" width="11.28515625" style="28" customWidth="1"/>
    <col min="15114" max="15349" width="9.140625" style="28"/>
    <col min="15350" max="15350" width="3.140625" style="28" customWidth="1"/>
    <col min="15351" max="15351" width="42.42578125" style="28" customWidth="1"/>
    <col min="15352" max="15359" width="12.7109375" style="28" customWidth="1"/>
    <col min="15360" max="15360" width="7.7109375" style="28" customWidth="1"/>
    <col min="15361" max="15365" width="11.7109375" style="28" customWidth="1"/>
    <col min="15366" max="15366" width="10.85546875" style="28" customWidth="1"/>
    <col min="15367" max="15367" width="12.140625" style="28" customWidth="1"/>
    <col min="15368" max="15368" width="35.85546875" style="28" customWidth="1"/>
    <col min="15369" max="15369" width="11.28515625" style="28" customWidth="1"/>
    <col min="15370" max="15605" width="9.140625" style="28"/>
    <col min="15606" max="15606" width="3.140625" style="28" customWidth="1"/>
    <col min="15607" max="15607" width="42.42578125" style="28" customWidth="1"/>
    <col min="15608" max="15615" width="12.7109375" style="28" customWidth="1"/>
    <col min="15616" max="15616" width="7.7109375" style="28" customWidth="1"/>
    <col min="15617" max="15621" width="11.7109375" style="28" customWidth="1"/>
    <col min="15622" max="15622" width="10.85546875" style="28" customWidth="1"/>
    <col min="15623" max="15623" width="12.140625" style="28" customWidth="1"/>
    <col min="15624" max="15624" width="35.85546875" style="28" customWidth="1"/>
    <col min="15625" max="15625" width="11.28515625" style="28" customWidth="1"/>
    <col min="15626" max="15861" width="9.140625" style="28"/>
    <col min="15862" max="15862" width="3.140625" style="28" customWidth="1"/>
    <col min="15863" max="15863" width="42.42578125" style="28" customWidth="1"/>
    <col min="15864" max="15871" width="12.7109375" style="28" customWidth="1"/>
    <col min="15872" max="15872" width="7.7109375" style="28" customWidth="1"/>
    <col min="15873" max="15877" width="11.7109375" style="28" customWidth="1"/>
    <col min="15878" max="15878" width="10.85546875" style="28" customWidth="1"/>
    <col min="15879" max="15879" width="12.140625" style="28" customWidth="1"/>
    <col min="15880" max="15880" width="35.85546875" style="28" customWidth="1"/>
    <col min="15881" max="15881" width="11.28515625" style="28" customWidth="1"/>
    <col min="15882" max="16117" width="9.140625" style="28"/>
    <col min="16118" max="16118" width="3.140625" style="28" customWidth="1"/>
    <col min="16119" max="16119" width="42.42578125" style="28" customWidth="1"/>
    <col min="16120" max="16127" width="12.7109375" style="28" customWidth="1"/>
    <col min="16128" max="16128" width="7.7109375" style="28" customWidth="1"/>
    <col min="16129" max="16133" width="11.7109375" style="28" customWidth="1"/>
    <col min="16134" max="16134" width="10.85546875" style="28" customWidth="1"/>
    <col min="16135" max="16135" width="12.140625" style="28" customWidth="1"/>
    <col min="16136" max="16136" width="35.85546875" style="28" customWidth="1"/>
    <col min="16137" max="16137" width="11.28515625" style="28" customWidth="1"/>
    <col min="16138" max="16384" width="9.140625" style="28"/>
  </cols>
  <sheetData>
    <row r="1" spans="1:9" ht="12.75" customHeight="1" x14ac:dyDescent="0.2">
      <c r="A1" s="958" t="str">
        <f>'RE Mortgage Loan'!A1:I1</f>
        <v>NAME OF INSURANCE COMPANY</v>
      </c>
      <c r="B1" s="958"/>
      <c r="C1" s="958"/>
      <c r="D1" s="958"/>
      <c r="E1" s="958"/>
      <c r="F1" s="958"/>
      <c r="G1" s="958"/>
      <c r="H1" s="958"/>
      <c r="I1" s="958"/>
    </row>
    <row r="2" spans="1:9" ht="12.75" customHeight="1" x14ac:dyDescent="0.2">
      <c r="A2" s="958" t="str">
        <f>'RE Mortgage Loan'!A2:I2</f>
        <v>STATEMENT OF CAPITAL, RESERVES AND SURPLUS INVESTMENTS</v>
      </c>
      <c r="B2" s="958"/>
      <c r="C2" s="958"/>
      <c r="D2" s="958"/>
      <c r="E2" s="958"/>
      <c r="F2" s="958"/>
      <c r="G2" s="958"/>
      <c r="H2" s="958"/>
      <c r="I2" s="958"/>
    </row>
    <row r="3" spans="1:9" ht="12.75" customHeight="1" x14ac:dyDescent="0.2">
      <c r="A3" s="958" t="str">
        <f>'RE Mortgage Loan'!A3:I3</f>
        <v>AS OF DATE</v>
      </c>
      <c r="B3" s="958"/>
      <c r="C3" s="958"/>
      <c r="D3" s="958"/>
      <c r="E3" s="958"/>
      <c r="F3" s="958"/>
      <c r="G3" s="958"/>
      <c r="H3" s="958"/>
      <c r="I3" s="958"/>
    </row>
    <row r="4" spans="1:9" ht="12.75" customHeight="1" x14ac:dyDescent="0.2">
      <c r="A4" s="4"/>
      <c r="B4" s="4"/>
      <c r="C4" s="4"/>
      <c r="D4" s="4"/>
      <c r="E4" s="4"/>
      <c r="F4" s="4"/>
      <c r="G4" s="4"/>
      <c r="H4" s="4"/>
      <c r="I4" s="4"/>
    </row>
    <row r="5" spans="1:9" s="91" customFormat="1" ht="14.1" customHeight="1" thickBot="1" x14ac:dyDescent="0.25">
      <c r="A5" s="93"/>
      <c r="B5" s="93"/>
      <c r="C5" s="93"/>
      <c r="D5" s="93"/>
      <c r="E5" s="93"/>
      <c r="F5" s="93"/>
      <c r="G5" s="93"/>
      <c r="H5" s="93"/>
      <c r="I5" s="93"/>
    </row>
    <row r="6" spans="1:9" s="332" customFormat="1" ht="12.75" customHeight="1" x14ac:dyDescent="0.25">
      <c r="A6" s="966" t="s">
        <v>210</v>
      </c>
      <c r="B6" s="968"/>
      <c r="C6" s="975" t="s">
        <v>211</v>
      </c>
      <c r="D6" s="1050" t="s">
        <v>212</v>
      </c>
      <c r="E6" s="1050"/>
      <c r="F6" s="975" t="s">
        <v>348</v>
      </c>
      <c r="G6" s="975" t="s">
        <v>349</v>
      </c>
      <c r="H6" s="975" t="s">
        <v>385</v>
      </c>
      <c r="I6" s="963" t="s">
        <v>63</v>
      </c>
    </row>
    <row r="7" spans="1:9" s="332" customFormat="1" ht="12.75" customHeight="1" x14ac:dyDescent="0.25">
      <c r="A7" s="969"/>
      <c r="B7" s="971"/>
      <c r="C7" s="976"/>
      <c r="D7" s="1085" t="s">
        <v>214</v>
      </c>
      <c r="E7" s="1085" t="s">
        <v>215</v>
      </c>
      <c r="F7" s="976"/>
      <c r="G7" s="976"/>
      <c r="H7" s="976"/>
      <c r="I7" s="964"/>
    </row>
    <row r="8" spans="1:9" s="332" customFormat="1" ht="12.75" customHeight="1" x14ac:dyDescent="0.25">
      <c r="A8" s="969"/>
      <c r="B8" s="971"/>
      <c r="C8" s="976"/>
      <c r="D8" s="976"/>
      <c r="E8" s="976"/>
      <c r="F8" s="976"/>
      <c r="G8" s="976"/>
      <c r="H8" s="976"/>
      <c r="I8" s="964"/>
    </row>
    <row r="9" spans="1:9" s="332" customFormat="1" ht="12.75" customHeight="1" x14ac:dyDescent="0.25">
      <c r="A9" s="969"/>
      <c r="B9" s="971"/>
      <c r="C9" s="976"/>
      <c r="D9" s="976"/>
      <c r="E9" s="976"/>
      <c r="F9" s="976"/>
      <c r="G9" s="976"/>
      <c r="H9" s="976"/>
      <c r="I9" s="964"/>
    </row>
    <row r="10" spans="1:9" s="332" customFormat="1" ht="12.75" customHeight="1" x14ac:dyDescent="0.25">
      <c r="A10" s="969"/>
      <c r="B10" s="971"/>
      <c r="C10" s="976"/>
      <c r="D10" s="976"/>
      <c r="E10" s="976"/>
      <c r="F10" s="976"/>
      <c r="G10" s="976"/>
      <c r="H10" s="976"/>
      <c r="I10" s="964"/>
    </row>
    <row r="11" spans="1:9" s="332" customFormat="1" ht="12.75" customHeight="1" x14ac:dyDescent="0.25">
      <c r="A11" s="972"/>
      <c r="B11" s="974"/>
      <c r="C11" s="977"/>
      <c r="D11" s="977"/>
      <c r="E11" s="977"/>
      <c r="F11" s="977"/>
      <c r="G11" s="977"/>
      <c r="H11" s="977"/>
      <c r="I11" s="1116"/>
    </row>
    <row r="12" spans="1:9" ht="12.75" customHeight="1" thickBot="1" x14ac:dyDescent="0.25">
      <c r="A12" s="1114"/>
      <c r="B12" s="1115"/>
      <c r="C12" s="26"/>
      <c r="D12" s="26"/>
      <c r="E12" s="26"/>
      <c r="F12" s="26"/>
      <c r="G12" s="98"/>
      <c r="H12" s="98"/>
      <c r="I12" s="99"/>
    </row>
    <row r="13" spans="1:9" ht="12.75" customHeight="1" x14ac:dyDescent="0.2">
      <c r="A13" s="124"/>
      <c r="B13" s="319"/>
      <c r="C13" s="31"/>
      <c r="D13" s="31"/>
      <c r="E13" s="31"/>
      <c r="F13" s="31"/>
      <c r="G13" s="31"/>
      <c r="H13" s="31"/>
      <c r="I13" s="32"/>
    </row>
    <row r="14" spans="1:9" ht="12.75" customHeight="1" x14ac:dyDescent="0.2">
      <c r="A14" s="321" t="s">
        <v>193</v>
      </c>
      <c r="B14" s="322"/>
      <c r="C14" s="36"/>
      <c r="D14" s="36"/>
      <c r="E14" s="36"/>
      <c r="F14" s="36"/>
      <c r="G14" s="36"/>
      <c r="H14" s="36"/>
      <c r="I14" s="38"/>
    </row>
    <row r="15" spans="1:9" ht="12.75" customHeight="1" x14ac:dyDescent="0.2">
      <c r="A15" s="132">
        <v>1</v>
      </c>
      <c r="B15" s="104"/>
      <c r="C15" s="104"/>
      <c r="D15" s="104"/>
      <c r="E15" s="104"/>
      <c r="F15" s="104"/>
      <c r="G15" s="104"/>
      <c r="H15" s="104"/>
      <c r="I15" s="42"/>
    </row>
    <row r="16" spans="1:9" ht="12.75" customHeight="1" x14ac:dyDescent="0.2">
      <c r="A16" s="132">
        <v>2</v>
      </c>
      <c r="B16" s="105"/>
      <c r="C16" s="105"/>
      <c r="D16" s="105"/>
      <c r="E16" s="105"/>
      <c r="F16" s="105"/>
      <c r="G16" s="105"/>
      <c r="H16" s="105"/>
      <c r="I16" s="47"/>
    </row>
    <row r="17" spans="1:9" ht="12.75" customHeight="1" x14ac:dyDescent="0.2">
      <c r="A17" s="132">
        <v>3</v>
      </c>
      <c r="B17" s="105"/>
      <c r="C17" s="105"/>
      <c r="D17" s="105"/>
      <c r="E17" s="105"/>
      <c r="F17" s="105"/>
      <c r="G17" s="105"/>
      <c r="H17" s="105"/>
      <c r="I17" s="47"/>
    </row>
    <row r="18" spans="1:9" ht="12.75" customHeight="1" x14ac:dyDescent="0.2">
      <c r="A18" s="132">
        <v>4</v>
      </c>
      <c r="B18" s="105"/>
      <c r="C18" s="105"/>
      <c r="D18" s="105"/>
      <c r="E18" s="105"/>
      <c r="F18" s="105"/>
      <c r="G18" s="105"/>
      <c r="H18" s="105"/>
      <c r="I18" s="47"/>
    </row>
    <row r="19" spans="1:9" ht="12.75" customHeight="1" x14ac:dyDescent="0.2">
      <c r="A19" s="132"/>
      <c r="B19" s="319"/>
      <c r="C19" s="31"/>
      <c r="D19" s="31"/>
      <c r="E19" s="31"/>
      <c r="F19" s="31"/>
      <c r="G19" s="31"/>
      <c r="H19" s="31"/>
      <c r="I19" s="32"/>
    </row>
    <row r="20" spans="1:9" ht="12.75" customHeight="1" thickBot="1" x14ac:dyDescent="0.25">
      <c r="A20" s="132"/>
      <c r="B20" s="324"/>
      <c r="C20" s="36"/>
      <c r="D20" s="36"/>
      <c r="E20" s="36"/>
      <c r="F20" s="325"/>
      <c r="G20" s="139"/>
      <c r="H20" s="36"/>
      <c r="I20" s="38"/>
    </row>
    <row r="21" spans="1:9" ht="12.75" customHeight="1" x14ac:dyDescent="0.2">
      <c r="A21" s="127" t="s">
        <v>216</v>
      </c>
      <c r="B21" s="326"/>
      <c r="C21" s="36"/>
      <c r="D21" s="36"/>
      <c r="E21" s="36"/>
      <c r="F21" s="333">
        <f>SUM(F15:F18)</f>
        <v>0</v>
      </c>
      <c r="G21" s="333">
        <f>SUM(G15:G18)</f>
        <v>0</v>
      </c>
      <c r="H21" s="36"/>
      <c r="I21" s="38"/>
    </row>
    <row r="22" spans="1:9" ht="12.75" customHeight="1" thickBot="1" x14ac:dyDescent="0.25">
      <c r="A22" s="327" t="s">
        <v>208</v>
      </c>
      <c r="B22" s="328"/>
      <c r="C22" s="116"/>
      <c r="D22" s="116"/>
      <c r="E22" s="116"/>
      <c r="F22" s="163"/>
      <c r="G22" s="71"/>
      <c r="H22" s="116"/>
      <c r="I22" s="118"/>
    </row>
    <row r="23" spans="1:9" s="502" customFormat="1" ht="12.75" customHeight="1" thickBot="1" x14ac:dyDescent="0.25">
      <c r="A23" s="498" t="s">
        <v>217</v>
      </c>
      <c r="B23" s="472"/>
      <c r="C23" s="501"/>
      <c r="D23" s="501"/>
      <c r="E23" s="501"/>
      <c r="F23" s="499">
        <f>F21-F22</f>
        <v>0</v>
      </c>
      <c r="G23" s="499">
        <f>G21-G22</f>
        <v>0</v>
      </c>
      <c r="H23" s="500"/>
      <c r="I23" s="496"/>
    </row>
  </sheetData>
  <mergeCells count="13">
    <mergeCell ref="G6:G11"/>
    <mergeCell ref="A1:I1"/>
    <mergeCell ref="A2:I2"/>
    <mergeCell ref="A3:I3"/>
    <mergeCell ref="A12:B12"/>
    <mergeCell ref="H6:H11"/>
    <mergeCell ref="I6:I11"/>
    <mergeCell ref="D7:D11"/>
    <mergeCell ref="E7:E11"/>
    <mergeCell ref="A6:B11"/>
    <mergeCell ref="C6:C11"/>
    <mergeCell ref="D6:E6"/>
    <mergeCell ref="F6:F11"/>
  </mergeCells>
  <pageMargins left="0.5" right="0.5" top="1" bottom="0.5" header="0.2" footer="0.1"/>
  <pageSetup paperSize="5" scale="58" fitToHeight="0" orientation="landscape" r:id="rId1"/>
  <headerFooter>
    <oddFooter>&amp;R&amp;"Arial,Bold"&amp;10Page 33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9" tint="0.39997558519241921"/>
    <pageSetUpPr fitToPage="1"/>
  </sheetPr>
  <dimension ref="A1:H22"/>
  <sheetViews>
    <sheetView showGridLines="0" zoomScale="85" zoomScaleNormal="85" zoomScaleSheetLayoutView="80" zoomScalePageLayoutView="40" workbookViewId="0">
      <selection activeCell="E18" sqref="E18"/>
    </sheetView>
  </sheetViews>
  <sheetFormatPr defaultRowHeight="12.75" customHeight="1" x14ac:dyDescent="0.2"/>
  <cols>
    <col min="1" max="1" width="2.5703125" style="28" customWidth="1"/>
    <col min="2" max="2" width="31.28515625" style="28" customWidth="1"/>
    <col min="3" max="8" width="16.7109375" style="28" customWidth="1"/>
    <col min="9" max="249" width="9.140625" style="28"/>
    <col min="250" max="250" width="2.5703125" style="28" customWidth="1"/>
    <col min="251" max="251" width="31.28515625" style="28" customWidth="1"/>
    <col min="252" max="264" width="16.7109375" style="28" customWidth="1"/>
    <col min="265" max="505" width="9.140625" style="28"/>
    <col min="506" max="506" width="2.5703125" style="28" customWidth="1"/>
    <col min="507" max="507" width="31.28515625" style="28" customWidth="1"/>
    <col min="508" max="520" width="16.7109375" style="28" customWidth="1"/>
    <col min="521" max="761" width="9.140625" style="28"/>
    <col min="762" max="762" width="2.5703125" style="28" customWidth="1"/>
    <col min="763" max="763" width="31.28515625" style="28" customWidth="1"/>
    <col min="764" max="776" width="16.7109375" style="28" customWidth="1"/>
    <col min="777" max="1017" width="9.140625" style="28"/>
    <col min="1018" max="1018" width="2.5703125" style="28" customWidth="1"/>
    <col min="1019" max="1019" width="31.28515625" style="28" customWidth="1"/>
    <col min="1020" max="1032" width="16.7109375" style="28" customWidth="1"/>
    <col min="1033" max="1273" width="9.140625" style="28"/>
    <col min="1274" max="1274" width="2.5703125" style="28" customWidth="1"/>
    <col min="1275" max="1275" width="31.28515625" style="28" customWidth="1"/>
    <col min="1276" max="1288" width="16.7109375" style="28" customWidth="1"/>
    <col min="1289" max="1529" width="9.140625" style="28"/>
    <col min="1530" max="1530" width="2.5703125" style="28" customWidth="1"/>
    <col min="1531" max="1531" width="31.28515625" style="28" customWidth="1"/>
    <col min="1532" max="1544" width="16.7109375" style="28" customWidth="1"/>
    <col min="1545" max="1785" width="9.140625" style="28"/>
    <col min="1786" max="1786" width="2.5703125" style="28" customWidth="1"/>
    <col min="1787" max="1787" width="31.28515625" style="28" customWidth="1"/>
    <col min="1788" max="1800" width="16.7109375" style="28" customWidth="1"/>
    <col min="1801" max="2041" width="9.140625" style="28"/>
    <col min="2042" max="2042" width="2.5703125" style="28" customWidth="1"/>
    <col min="2043" max="2043" width="31.28515625" style="28" customWidth="1"/>
    <col min="2044" max="2056" width="16.7109375" style="28" customWidth="1"/>
    <col min="2057" max="2297" width="9.140625" style="28"/>
    <col min="2298" max="2298" width="2.5703125" style="28" customWidth="1"/>
    <col min="2299" max="2299" width="31.28515625" style="28" customWidth="1"/>
    <col min="2300" max="2312" width="16.7109375" style="28" customWidth="1"/>
    <col min="2313" max="2553" width="9.140625" style="28"/>
    <col min="2554" max="2554" width="2.5703125" style="28" customWidth="1"/>
    <col min="2555" max="2555" width="31.28515625" style="28" customWidth="1"/>
    <col min="2556" max="2568" width="16.7109375" style="28" customWidth="1"/>
    <col min="2569" max="2809" width="9.140625" style="28"/>
    <col min="2810" max="2810" width="2.5703125" style="28" customWidth="1"/>
    <col min="2811" max="2811" width="31.28515625" style="28" customWidth="1"/>
    <col min="2812" max="2824" width="16.7109375" style="28" customWidth="1"/>
    <col min="2825" max="3065" width="9.140625" style="28"/>
    <col min="3066" max="3066" width="2.5703125" style="28" customWidth="1"/>
    <col min="3067" max="3067" width="31.28515625" style="28" customWidth="1"/>
    <col min="3068" max="3080" width="16.7109375" style="28" customWidth="1"/>
    <col min="3081" max="3321" width="9.140625" style="28"/>
    <col min="3322" max="3322" width="2.5703125" style="28" customWidth="1"/>
    <col min="3323" max="3323" width="31.28515625" style="28" customWidth="1"/>
    <col min="3324" max="3336" width="16.7109375" style="28" customWidth="1"/>
    <col min="3337" max="3577" width="9.140625" style="28"/>
    <col min="3578" max="3578" width="2.5703125" style="28" customWidth="1"/>
    <col min="3579" max="3579" width="31.28515625" style="28" customWidth="1"/>
    <col min="3580" max="3592" width="16.7109375" style="28" customWidth="1"/>
    <col min="3593" max="3833" width="9.140625" style="28"/>
    <col min="3834" max="3834" width="2.5703125" style="28" customWidth="1"/>
    <col min="3835" max="3835" width="31.28515625" style="28" customWidth="1"/>
    <col min="3836" max="3848" width="16.7109375" style="28" customWidth="1"/>
    <col min="3849" max="4089" width="9.140625" style="28"/>
    <col min="4090" max="4090" width="2.5703125" style="28" customWidth="1"/>
    <col min="4091" max="4091" width="31.28515625" style="28" customWidth="1"/>
    <col min="4092" max="4104" width="16.7109375" style="28" customWidth="1"/>
    <col min="4105" max="4345" width="9.140625" style="28"/>
    <col min="4346" max="4346" width="2.5703125" style="28" customWidth="1"/>
    <col min="4347" max="4347" width="31.28515625" style="28" customWidth="1"/>
    <col min="4348" max="4360" width="16.7109375" style="28" customWidth="1"/>
    <col min="4361" max="4601" width="9.140625" style="28"/>
    <col min="4602" max="4602" width="2.5703125" style="28" customWidth="1"/>
    <col min="4603" max="4603" width="31.28515625" style="28" customWidth="1"/>
    <col min="4604" max="4616" width="16.7109375" style="28" customWidth="1"/>
    <col min="4617" max="4857" width="9.140625" style="28"/>
    <col min="4858" max="4858" width="2.5703125" style="28" customWidth="1"/>
    <col min="4859" max="4859" width="31.28515625" style="28" customWidth="1"/>
    <col min="4860" max="4872" width="16.7109375" style="28" customWidth="1"/>
    <col min="4873" max="5113" width="9.140625" style="28"/>
    <col min="5114" max="5114" width="2.5703125" style="28" customWidth="1"/>
    <col min="5115" max="5115" width="31.28515625" style="28" customWidth="1"/>
    <col min="5116" max="5128" width="16.7109375" style="28" customWidth="1"/>
    <col min="5129" max="5369" width="9.140625" style="28"/>
    <col min="5370" max="5370" width="2.5703125" style="28" customWidth="1"/>
    <col min="5371" max="5371" width="31.28515625" style="28" customWidth="1"/>
    <col min="5372" max="5384" width="16.7109375" style="28" customWidth="1"/>
    <col min="5385" max="5625" width="9.140625" style="28"/>
    <col min="5626" max="5626" width="2.5703125" style="28" customWidth="1"/>
    <col min="5627" max="5627" width="31.28515625" style="28" customWidth="1"/>
    <col min="5628" max="5640" width="16.7109375" style="28" customWidth="1"/>
    <col min="5641" max="5881" width="9.140625" style="28"/>
    <col min="5882" max="5882" width="2.5703125" style="28" customWidth="1"/>
    <col min="5883" max="5883" width="31.28515625" style="28" customWidth="1"/>
    <col min="5884" max="5896" width="16.7109375" style="28" customWidth="1"/>
    <col min="5897" max="6137" width="9.140625" style="28"/>
    <col min="6138" max="6138" width="2.5703125" style="28" customWidth="1"/>
    <col min="6139" max="6139" width="31.28515625" style="28" customWidth="1"/>
    <col min="6140" max="6152" width="16.7109375" style="28" customWidth="1"/>
    <col min="6153" max="6393" width="9.140625" style="28"/>
    <col min="6394" max="6394" width="2.5703125" style="28" customWidth="1"/>
    <col min="6395" max="6395" width="31.28515625" style="28" customWidth="1"/>
    <col min="6396" max="6408" width="16.7109375" style="28" customWidth="1"/>
    <col min="6409" max="6649" width="9.140625" style="28"/>
    <col min="6650" max="6650" width="2.5703125" style="28" customWidth="1"/>
    <col min="6651" max="6651" width="31.28515625" style="28" customWidth="1"/>
    <col min="6652" max="6664" width="16.7109375" style="28" customWidth="1"/>
    <col min="6665" max="6905" width="9.140625" style="28"/>
    <col min="6906" max="6906" width="2.5703125" style="28" customWidth="1"/>
    <col min="6907" max="6907" width="31.28515625" style="28" customWidth="1"/>
    <col min="6908" max="6920" width="16.7109375" style="28" customWidth="1"/>
    <col min="6921" max="7161" width="9.140625" style="28"/>
    <col min="7162" max="7162" width="2.5703125" style="28" customWidth="1"/>
    <col min="7163" max="7163" width="31.28515625" style="28" customWidth="1"/>
    <col min="7164" max="7176" width="16.7109375" style="28" customWidth="1"/>
    <col min="7177" max="7417" width="9.140625" style="28"/>
    <col min="7418" max="7418" width="2.5703125" style="28" customWidth="1"/>
    <col min="7419" max="7419" width="31.28515625" style="28" customWidth="1"/>
    <col min="7420" max="7432" width="16.7109375" style="28" customWidth="1"/>
    <col min="7433" max="7673" width="9.140625" style="28"/>
    <col min="7674" max="7674" width="2.5703125" style="28" customWidth="1"/>
    <col min="7675" max="7675" width="31.28515625" style="28" customWidth="1"/>
    <col min="7676" max="7688" width="16.7109375" style="28" customWidth="1"/>
    <col min="7689" max="7929" width="9.140625" style="28"/>
    <col min="7930" max="7930" width="2.5703125" style="28" customWidth="1"/>
    <col min="7931" max="7931" width="31.28515625" style="28" customWidth="1"/>
    <col min="7932" max="7944" width="16.7109375" style="28" customWidth="1"/>
    <col min="7945" max="8185" width="9.140625" style="28"/>
    <col min="8186" max="8186" width="2.5703125" style="28" customWidth="1"/>
    <col min="8187" max="8187" width="31.28515625" style="28" customWidth="1"/>
    <col min="8188" max="8200" width="16.7109375" style="28" customWidth="1"/>
    <col min="8201" max="8441" width="9.140625" style="28"/>
    <col min="8442" max="8442" width="2.5703125" style="28" customWidth="1"/>
    <col min="8443" max="8443" width="31.28515625" style="28" customWidth="1"/>
    <col min="8444" max="8456" width="16.7109375" style="28" customWidth="1"/>
    <col min="8457" max="8697" width="9.140625" style="28"/>
    <col min="8698" max="8698" width="2.5703125" style="28" customWidth="1"/>
    <col min="8699" max="8699" width="31.28515625" style="28" customWidth="1"/>
    <col min="8700" max="8712" width="16.7109375" style="28" customWidth="1"/>
    <col min="8713" max="8953" width="9.140625" style="28"/>
    <col min="8954" max="8954" width="2.5703125" style="28" customWidth="1"/>
    <col min="8955" max="8955" width="31.28515625" style="28" customWidth="1"/>
    <col min="8956" max="8968" width="16.7109375" style="28" customWidth="1"/>
    <col min="8969" max="9209" width="9.140625" style="28"/>
    <col min="9210" max="9210" width="2.5703125" style="28" customWidth="1"/>
    <col min="9211" max="9211" width="31.28515625" style="28" customWidth="1"/>
    <col min="9212" max="9224" width="16.7109375" style="28" customWidth="1"/>
    <col min="9225" max="9465" width="9.140625" style="28"/>
    <col min="9466" max="9466" width="2.5703125" style="28" customWidth="1"/>
    <col min="9467" max="9467" width="31.28515625" style="28" customWidth="1"/>
    <col min="9468" max="9480" width="16.7109375" style="28" customWidth="1"/>
    <col min="9481" max="9721" width="9.140625" style="28"/>
    <col min="9722" max="9722" width="2.5703125" style="28" customWidth="1"/>
    <col min="9723" max="9723" width="31.28515625" style="28" customWidth="1"/>
    <col min="9724" max="9736" width="16.7109375" style="28" customWidth="1"/>
    <col min="9737" max="9977" width="9.140625" style="28"/>
    <col min="9978" max="9978" width="2.5703125" style="28" customWidth="1"/>
    <col min="9979" max="9979" width="31.28515625" style="28" customWidth="1"/>
    <col min="9980" max="9992" width="16.7109375" style="28" customWidth="1"/>
    <col min="9993" max="10233" width="9.140625" style="28"/>
    <col min="10234" max="10234" width="2.5703125" style="28" customWidth="1"/>
    <col min="10235" max="10235" width="31.28515625" style="28" customWidth="1"/>
    <col min="10236" max="10248" width="16.7109375" style="28" customWidth="1"/>
    <col min="10249" max="10489" width="9.140625" style="28"/>
    <col min="10490" max="10490" width="2.5703125" style="28" customWidth="1"/>
    <col min="10491" max="10491" width="31.28515625" style="28" customWidth="1"/>
    <col min="10492" max="10504" width="16.7109375" style="28" customWidth="1"/>
    <col min="10505" max="10745" width="9.140625" style="28"/>
    <col min="10746" max="10746" width="2.5703125" style="28" customWidth="1"/>
    <col min="10747" max="10747" width="31.28515625" style="28" customWidth="1"/>
    <col min="10748" max="10760" width="16.7109375" style="28" customWidth="1"/>
    <col min="10761" max="11001" width="9.140625" style="28"/>
    <col min="11002" max="11002" width="2.5703125" style="28" customWidth="1"/>
    <col min="11003" max="11003" width="31.28515625" style="28" customWidth="1"/>
    <col min="11004" max="11016" width="16.7109375" style="28" customWidth="1"/>
    <col min="11017" max="11257" width="9.140625" style="28"/>
    <col min="11258" max="11258" width="2.5703125" style="28" customWidth="1"/>
    <col min="11259" max="11259" width="31.28515625" style="28" customWidth="1"/>
    <col min="11260" max="11272" width="16.7109375" style="28" customWidth="1"/>
    <col min="11273" max="11513" width="9.140625" style="28"/>
    <col min="11514" max="11514" width="2.5703125" style="28" customWidth="1"/>
    <col min="11515" max="11515" width="31.28515625" style="28" customWidth="1"/>
    <col min="11516" max="11528" width="16.7109375" style="28" customWidth="1"/>
    <col min="11529" max="11769" width="9.140625" style="28"/>
    <col min="11770" max="11770" width="2.5703125" style="28" customWidth="1"/>
    <col min="11771" max="11771" width="31.28515625" style="28" customWidth="1"/>
    <col min="11772" max="11784" width="16.7109375" style="28" customWidth="1"/>
    <col min="11785" max="12025" width="9.140625" style="28"/>
    <col min="12026" max="12026" width="2.5703125" style="28" customWidth="1"/>
    <col min="12027" max="12027" width="31.28515625" style="28" customWidth="1"/>
    <col min="12028" max="12040" width="16.7109375" style="28" customWidth="1"/>
    <col min="12041" max="12281" width="9.140625" style="28"/>
    <col min="12282" max="12282" width="2.5703125" style="28" customWidth="1"/>
    <col min="12283" max="12283" width="31.28515625" style="28" customWidth="1"/>
    <col min="12284" max="12296" width="16.7109375" style="28" customWidth="1"/>
    <col min="12297" max="12537" width="9.140625" style="28"/>
    <col min="12538" max="12538" width="2.5703125" style="28" customWidth="1"/>
    <col min="12539" max="12539" width="31.28515625" style="28" customWidth="1"/>
    <col min="12540" max="12552" width="16.7109375" style="28" customWidth="1"/>
    <col min="12553" max="12793" width="9.140625" style="28"/>
    <col min="12794" max="12794" width="2.5703125" style="28" customWidth="1"/>
    <col min="12795" max="12795" width="31.28515625" style="28" customWidth="1"/>
    <col min="12796" max="12808" width="16.7109375" style="28" customWidth="1"/>
    <col min="12809" max="13049" width="9.140625" style="28"/>
    <col min="13050" max="13050" width="2.5703125" style="28" customWidth="1"/>
    <col min="13051" max="13051" width="31.28515625" style="28" customWidth="1"/>
    <col min="13052" max="13064" width="16.7109375" style="28" customWidth="1"/>
    <col min="13065" max="13305" width="9.140625" style="28"/>
    <col min="13306" max="13306" width="2.5703125" style="28" customWidth="1"/>
    <col min="13307" max="13307" width="31.28515625" style="28" customWidth="1"/>
    <col min="13308" max="13320" width="16.7109375" style="28" customWidth="1"/>
    <col min="13321" max="13561" width="9.140625" style="28"/>
    <col min="13562" max="13562" width="2.5703125" style="28" customWidth="1"/>
    <col min="13563" max="13563" width="31.28515625" style="28" customWidth="1"/>
    <col min="13564" max="13576" width="16.7109375" style="28" customWidth="1"/>
    <col min="13577" max="13817" width="9.140625" style="28"/>
    <col min="13818" max="13818" width="2.5703125" style="28" customWidth="1"/>
    <col min="13819" max="13819" width="31.28515625" style="28" customWidth="1"/>
    <col min="13820" max="13832" width="16.7109375" style="28" customWidth="1"/>
    <col min="13833" max="14073" width="9.140625" style="28"/>
    <col min="14074" max="14074" width="2.5703125" style="28" customWidth="1"/>
    <col min="14075" max="14075" width="31.28515625" style="28" customWidth="1"/>
    <col min="14076" max="14088" width="16.7109375" style="28" customWidth="1"/>
    <col min="14089" max="14329" width="9.140625" style="28"/>
    <col min="14330" max="14330" width="2.5703125" style="28" customWidth="1"/>
    <col min="14331" max="14331" width="31.28515625" style="28" customWidth="1"/>
    <col min="14332" max="14344" width="16.7109375" style="28" customWidth="1"/>
    <col min="14345" max="14585" width="9.140625" style="28"/>
    <col min="14586" max="14586" width="2.5703125" style="28" customWidth="1"/>
    <col min="14587" max="14587" width="31.28515625" style="28" customWidth="1"/>
    <col min="14588" max="14600" width="16.7109375" style="28" customWidth="1"/>
    <col min="14601" max="14841" width="9.140625" style="28"/>
    <col min="14842" max="14842" width="2.5703125" style="28" customWidth="1"/>
    <col min="14843" max="14843" width="31.28515625" style="28" customWidth="1"/>
    <col min="14844" max="14856" width="16.7109375" style="28" customWidth="1"/>
    <col min="14857" max="15097" width="9.140625" style="28"/>
    <col min="15098" max="15098" width="2.5703125" style="28" customWidth="1"/>
    <col min="15099" max="15099" width="31.28515625" style="28" customWidth="1"/>
    <col min="15100" max="15112" width="16.7109375" style="28" customWidth="1"/>
    <col min="15113" max="15353" width="9.140625" style="28"/>
    <col min="15354" max="15354" width="2.5703125" style="28" customWidth="1"/>
    <col min="15355" max="15355" width="31.28515625" style="28" customWidth="1"/>
    <col min="15356" max="15368" width="16.7109375" style="28" customWidth="1"/>
    <col min="15369" max="15609" width="9.140625" style="28"/>
    <col min="15610" max="15610" width="2.5703125" style="28" customWidth="1"/>
    <col min="15611" max="15611" width="31.28515625" style="28" customWidth="1"/>
    <col min="15612" max="15624" width="16.7109375" style="28" customWidth="1"/>
    <col min="15625" max="15865" width="9.140625" style="28"/>
    <col min="15866" max="15866" width="2.5703125" style="28" customWidth="1"/>
    <col min="15867" max="15867" width="31.28515625" style="28" customWidth="1"/>
    <col min="15868" max="15880" width="16.7109375" style="28" customWidth="1"/>
    <col min="15881" max="16121" width="9.140625" style="28"/>
    <col min="16122" max="16122" width="2.5703125" style="28" customWidth="1"/>
    <col min="16123" max="16123" width="31.28515625" style="28" customWidth="1"/>
    <col min="16124" max="16136" width="16.7109375" style="28" customWidth="1"/>
    <col min="16137" max="16384" width="9.140625" style="28"/>
  </cols>
  <sheetData>
    <row r="1" spans="1:8" s="91" customFormat="1" ht="14.1" customHeight="1" x14ac:dyDescent="0.25">
      <c r="A1" s="1084" t="str">
        <f>'Collateral Loan'!A1:I1</f>
        <v>NAME OF INSURANCE COMPANY</v>
      </c>
      <c r="B1" s="1084"/>
      <c r="C1" s="1084"/>
      <c r="D1" s="1084"/>
      <c r="E1" s="1084"/>
      <c r="F1" s="1084"/>
      <c r="G1" s="1084"/>
      <c r="H1" s="1084"/>
    </row>
    <row r="2" spans="1:8" s="91" customFormat="1" ht="14.1" customHeight="1" x14ac:dyDescent="0.25">
      <c r="A2" s="1084" t="str">
        <f>'Collateral Loan'!A2:I2</f>
        <v>STATEMENT OF CAPITAL, RESERVES AND SURPLUS INVESTMENTS</v>
      </c>
      <c r="B2" s="1084"/>
      <c r="C2" s="1084"/>
      <c r="D2" s="1084"/>
      <c r="E2" s="1084"/>
      <c r="F2" s="1084"/>
      <c r="G2" s="1084"/>
      <c r="H2" s="1084"/>
    </row>
    <row r="3" spans="1:8" s="91" customFormat="1" ht="14.1" customHeight="1" x14ac:dyDescent="0.25">
      <c r="A3" s="1084" t="str">
        <f>'Collateral Loan'!A3:I3</f>
        <v>AS OF DATE</v>
      </c>
      <c r="B3" s="1084"/>
      <c r="C3" s="1084"/>
      <c r="D3" s="1084"/>
      <c r="E3" s="1084"/>
      <c r="F3" s="1084"/>
      <c r="G3" s="1084"/>
      <c r="H3" s="1084"/>
    </row>
    <row r="4" spans="1:8" s="91" customFormat="1" ht="14.1" customHeight="1" thickBot="1" x14ac:dyDescent="0.25">
      <c r="A4" s="93"/>
      <c r="B4" s="93"/>
      <c r="C4" s="93"/>
      <c r="D4" s="93"/>
      <c r="E4" s="93"/>
      <c r="F4" s="93"/>
      <c r="G4" s="93"/>
      <c r="H4" s="93"/>
    </row>
    <row r="5" spans="1:8" ht="12.75" customHeight="1" x14ac:dyDescent="0.2">
      <c r="A5" s="966" t="s">
        <v>210</v>
      </c>
      <c r="B5" s="968"/>
      <c r="C5" s="975" t="s">
        <v>211</v>
      </c>
      <c r="D5" s="1050" t="s">
        <v>212</v>
      </c>
      <c r="E5" s="1050"/>
      <c r="F5" s="975" t="s">
        <v>213</v>
      </c>
      <c r="G5" s="1117" t="s">
        <v>348</v>
      </c>
      <c r="H5" s="1120" t="s">
        <v>349</v>
      </c>
    </row>
    <row r="6" spans="1:8" ht="12.75" customHeight="1" x14ac:dyDescent="0.2">
      <c r="A6" s="969"/>
      <c r="B6" s="971"/>
      <c r="C6" s="976"/>
      <c r="D6" s="1085" t="s">
        <v>214</v>
      </c>
      <c r="E6" s="1085" t="s">
        <v>215</v>
      </c>
      <c r="F6" s="976"/>
      <c r="G6" s="1118"/>
      <c r="H6" s="1121"/>
    </row>
    <row r="7" spans="1:8" ht="12.75" customHeight="1" x14ac:dyDescent="0.2">
      <c r="A7" s="969"/>
      <c r="B7" s="971"/>
      <c r="C7" s="976"/>
      <c r="D7" s="976"/>
      <c r="E7" s="976"/>
      <c r="F7" s="976"/>
      <c r="G7" s="1118"/>
      <c r="H7" s="1121"/>
    </row>
    <row r="8" spans="1:8" ht="12.75" customHeight="1" x14ac:dyDescent="0.2">
      <c r="A8" s="969"/>
      <c r="B8" s="971"/>
      <c r="C8" s="976"/>
      <c r="D8" s="976"/>
      <c r="E8" s="976"/>
      <c r="F8" s="976"/>
      <c r="G8" s="1118"/>
      <c r="H8" s="1121"/>
    </row>
    <row r="9" spans="1:8" ht="12.75" customHeight="1" x14ac:dyDescent="0.2">
      <c r="A9" s="972"/>
      <c r="B9" s="974"/>
      <c r="C9" s="977"/>
      <c r="D9" s="977"/>
      <c r="E9" s="977"/>
      <c r="F9" s="977"/>
      <c r="G9" s="1119"/>
      <c r="H9" s="1122"/>
    </row>
    <row r="10" spans="1:8" ht="12.75" customHeight="1" thickBot="1" x14ac:dyDescent="0.25">
      <c r="A10" s="1107"/>
      <c r="B10" s="1108"/>
      <c r="C10" s="26"/>
      <c r="D10" s="26"/>
      <c r="E10" s="26"/>
      <c r="F10" s="26"/>
      <c r="G10" s="26"/>
      <c r="H10" s="570"/>
    </row>
    <row r="11" spans="1:8" ht="12.75" customHeight="1" x14ac:dyDescent="0.2">
      <c r="A11" s="124"/>
      <c r="B11" s="319"/>
      <c r="C11" s="31"/>
      <c r="D11" s="31"/>
      <c r="E11" s="31"/>
      <c r="F11" s="31"/>
      <c r="G11" s="31"/>
      <c r="H11" s="32"/>
    </row>
    <row r="12" spans="1:8" ht="12.75" customHeight="1" x14ac:dyDescent="0.2">
      <c r="A12" s="321" t="s">
        <v>193</v>
      </c>
      <c r="B12" s="322"/>
      <c r="C12" s="36"/>
      <c r="D12" s="36"/>
      <c r="E12" s="36"/>
      <c r="F12" s="36"/>
      <c r="G12" s="36"/>
      <c r="H12" s="38"/>
    </row>
    <row r="13" spans="1:8" ht="12.75" customHeight="1" x14ac:dyDescent="0.2">
      <c r="A13" s="132">
        <v>1</v>
      </c>
      <c r="B13" s="104"/>
      <c r="C13" s="104"/>
      <c r="D13" s="104"/>
      <c r="E13" s="104"/>
      <c r="F13" s="104"/>
      <c r="G13" s="104"/>
      <c r="H13" s="42"/>
    </row>
    <row r="14" spans="1:8" ht="12.75" customHeight="1" x14ac:dyDescent="0.2">
      <c r="A14" s="132">
        <v>2</v>
      </c>
      <c r="B14" s="105"/>
      <c r="C14" s="105"/>
      <c r="D14" s="105"/>
      <c r="E14" s="105"/>
      <c r="F14" s="105"/>
      <c r="G14" s="105"/>
      <c r="H14" s="47"/>
    </row>
    <row r="15" spans="1:8" ht="12.75" customHeight="1" x14ac:dyDescent="0.2">
      <c r="A15" s="132">
        <v>3</v>
      </c>
      <c r="B15" s="105"/>
      <c r="C15" s="105"/>
      <c r="D15" s="105"/>
      <c r="E15" s="105"/>
      <c r="F15" s="105"/>
      <c r="G15" s="105"/>
      <c r="H15" s="47"/>
    </row>
    <row r="16" spans="1:8" ht="12.75" customHeight="1" x14ac:dyDescent="0.2">
      <c r="A16" s="132">
        <v>4</v>
      </c>
      <c r="B16" s="105"/>
      <c r="C16" s="105"/>
      <c r="D16" s="105"/>
      <c r="E16" s="105"/>
      <c r="F16" s="105"/>
      <c r="G16" s="105"/>
      <c r="H16" s="47"/>
    </row>
    <row r="17" spans="1:8" ht="12.75" customHeight="1" x14ac:dyDescent="0.2">
      <c r="A17" s="132">
        <v>5</v>
      </c>
      <c r="B17" s="105"/>
      <c r="C17" s="105"/>
      <c r="D17" s="105"/>
      <c r="E17" s="105"/>
      <c r="F17" s="105"/>
      <c r="G17" s="105"/>
      <c r="H17" s="47"/>
    </row>
    <row r="18" spans="1:8" ht="12.75" customHeight="1" x14ac:dyDescent="0.2">
      <c r="A18" s="132"/>
      <c r="B18" s="324"/>
      <c r="C18" s="36"/>
      <c r="D18" s="36"/>
      <c r="E18" s="36"/>
      <c r="F18" s="31"/>
      <c r="G18" s="31"/>
      <c r="H18" s="32"/>
    </row>
    <row r="19" spans="1:8" ht="12.75" customHeight="1" thickBot="1" x14ac:dyDescent="0.25">
      <c r="A19" s="132"/>
      <c r="B19" s="324"/>
      <c r="C19" s="36"/>
      <c r="D19" s="36"/>
      <c r="E19" s="36"/>
      <c r="F19" s="325"/>
      <c r="G19" s="325"/>
      <c r="H19" s="334"/>
    </row>
    <row r="20" spans="1:8" ht="12.75" customHeight="1" x14ac:dyDescent="0.2">
      <c r="A20" s="127" t="s">
        <v>218</v>
      </c>
      <c r="B20" s="326"/>
      <c r="C20" s="36"/>
      <c r="D20" s="36"/>
      <c r="E20" s="36"/>
      <c r="F20" s="333">
        <f>SUM(F13:F17)</f>
        <v>0</v>
      </c>
      <c r="G20" s="333">
        <f>SUM(G13:G17)</f>
        <v>0</v>
      </c>
      <c r="H20" s="572">
        <f>SUM(H13:H17)</f>
        <v>0</v>
      </c>
    </row>
    <row r="21" spans="1:8" ht="12.75" customHeight="1" thickBot="1" x14ac:dyDescent="0.25">
      <c r="A21" s="327" t="s">
        <v>208</v>
      </c>
      <c r="B21" s="328"/>
      <c r="C21" s="116"/>
      <c r="D21" s="116"/>
      <c r="E21" s="116"/>
      <c r="F21" s="163"/>
      <c r="G21" s="163"/>
      <c r="H21" s="573"/>
    </row>
    <row r="22" spans="1:8" s="715" customFormat="1" ht="12.75" customHeight="1" thickBot="1" x14ac:dyDescent="0.25">
      <c r="A22" s="710" t="s">
        <v>219</v>
      </c>
      <c r="B22" s="711"/>
      <c r="C22" s="712"/>
      <c r="D22" s="712"/>
      <c r="E22" s="712"/>
      <c r="F22" s="713">
        <f>F20-F21</f>
        <v>0</v>
      </c>
      <c r="G22" s="713">
        <f>G20-G21</f>
        <v>0</v>
      </c>
      <c r="H22" s="714">
        <f>H20-H21</f>
        <v>0</v>
      </c>
    </row>
  </sheetData>
  <mergeCells count="12">
    <mergeCell ref="G5:G9"/>
    <mergeCell ref="H5:H9"/>
    <mergeCell ref="A1:H1"/>
    <mergeCell ref="A3:H3"/>
    <mergeCell ref="A10:B10"/>
    <mergeCell ref="A2:H2"/>
    <mergeCell ref="A5:B9"/>
    <mergeCell ref="C5:C9"/>
    <mergeCell ref="D5:E5"/>
    <mergeCell ref="F5:F9"/>
    <mergeCell ref="D6:D9"/>
    <mergeCell ref="E6:E9"/>
  </mergeCells>
  <pageMargins left="0.5" right="0.5" top="1" bottom="0.5" header="0.2" footer="0.1"/>
  <pageSetup paperSize="5" scale="65" fitToHeight="0" orientation="landscape" r:id="rId1"/>
  <headerFooter>
    <oddFooter>&amp;R&amp;"Arial,Bold"&amp;10Page 34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9" tint="0.39997558519241921"/>
    <pageSetUpPr fitToPage="1"/>
  </sheetPr>
  <dimension ref="A1:I22"/>
  <sheetViews>
    <sheetView showGridLines="0" zoomScale="85" zoomScaleNormal="85" zoomScaleSheetLayoutView="80" zoomScalePageLayoutView="40" workbookViewId="0">
      <selection activeCell="G11" sqref="G11"/>
    </sheetView>
  </sheetViews>
  <sheetFormatPr defaultRowHeight="12.75" customHeight="1" x14ac:dyDescent="0.2"/>
  <cols>
    <col min="1" max="1" width="3" style="87" customWidth="1"/>
    <col min="2" max="2" width="31.7109375" style="28" customWidth="1"/>
    <col min="3" max="3" width="11.85546875" style="28" customWidth="1"/>
    <col min="4" max="6" width="12.7109375" style="28" customWidth="1"/>
    <col min="7" max="8" width="14.7109375" style="28" customWidth="1"/>
    <col min="9" max="9" width="11.42578125" style="28" customWidth="1"/>
    <col min="10" max="249" width="9.140625" style="28"/>
    <col min="250" max="250" width="3" style="28" customWidth="1"/>
    <col min="251" max="251" width="31.7109375" style="28" customWidth="1"/>
    <col min="252" max="252" width="11.85546875" style="28" customWidth="1"/>
    <col min="253" max="255" width="12.7109375" style="28" customWidth="1"/>
    <col min="256" max="259" width="14.7109375" style="28" customWidth="1"/>
    <col min="260" max="264" width="12.7109375" style="28" customWidth="1"/>
    <col min="265" max="265" width="11.42578125" style="28" customWidth="1"/>
    <col min="266" max="505" width="9.140625" style="28"/>
    <col min="506" max="506" width="3" style="28" customWidth="1"/>
    <col min="507" max="507" width="31.7109375" style="28" customWidth="1"/>
    <col min="508" max="508" width="11.85546875" style="28" customWidth="1"/>
    <col min="509" max="511" width="12.7109375" style="28" customWidth="1"/>
    <col min="512" max="515" width="14.7109375" style="28" customWidth="1"/>
    <col min="516" max="520" width="12.7109375" style="28" customWidth="1"/>
    <col min="521" max="521" width="11.42578125" style="28" customWidth="1"/>
    <col min="522" max="761" width="9.140625" style="28"/>
    <col min="762" max="762" width="3" style="28" customWidth="1"/>
    <col min="763" max="763" width="31.7109375" style="28" customWidth="1"/>
    <col min="764" max="764" width="11.85546875" style="28" customWidth="1"/>
    <col min="765" max="767" width="12.7109375" style="28" customWidth="1"/>
    <col min="768" max="771" width="14.7109375" style="28" customWidth="1"/>
    <col min="772" max="776" width="12.7109375" style="28" customWidth="1"/>
    <col min="777" max="777" width="11.42578125" style="28" customWidth="1"/>
    <col min="778" max="1017" width="9.140625" style="28"/>
    <col min="1018" max="1018" width="3" style="28" customWidth="1"/>
    <col min="1019" max="1019" width="31.7109375" style="28" customWidth="1"/>
    <col min="1020" max="1020" width="11.85546875" style="28" customWidth="1"/>
    <col min="1021" max="1023" width="12.7109375" style="28" customWidth="1"/>
    <col min="1024" max="1027" width="14.7109375" style="28" customWidth="1"/>
    <col min="1028" max="1032" width="12.7109375" style="28" customWidth="1"/>
    <col min="1033" max="1033" width="11.42578125" style="28" customWidth="1"/>
    <col min="1034" max="1273" width="9.140625" style="28"/>
    <col min="1274" max="1274" width="3" style="28" customWidth="1"/>
    <col min="1275" max="1275" width="31.7109375" style="28" customWidth="1"/>
    <col min="1276" max="1276" width="11.85546875" style="28" customWidth="1"/>
    <col min="1277" max="1279" width="12.7109375" style="28" customWidth="1"/>
    <col min="1280" max="1283" width="14.7109375" style="28" customWidth="1"/>
    <col min="1284" max="1288" width="12.7109375" style="28" customWidth="1"/>
    <col min="1289" max="1289" width="11.42578125" style="28" customWidth="1"/>
    <col min="1290" max="1529" width="9.140625" style="28"/>
    <col min="1530" max="1530" width="3" style="28" customWidth="1"/>
    <col min="1531" max="1531" width="31.7109375" style="28" customWidth="1"/>
    <col min="1532" max="1532" width="11.85546875" style="28" customWidth="1"/>
    <col min="1533" max="1535" width="12.7109375" style="28" customWidth="1"/>
    <col min="1536" max="1539" width="14.7109375" style="28" customWidth="1"/>
    <col min="1540" max="1544" width="12.7109375" style="28" customWidth="1"/>
    <col min="1545" max="1545" width="11.42578125" style="28" customWidth="1"/>
    <col min="1546" max="1785" width="9.140625" style="28"/>
    <col min="1786" max="1786" width="3" style="28" customWidth="1"/>
    <col min="1787" max="1787" width="31.7109375" style="28" customWidth="1"/>
    <col min="1788" max="1788" width="11.85546875" style="28" customWidth="1"/>
    <col min="1789" max="1791" width="12.7109375" style="28" customWidth="1"/>
    <col min="1792" max="1795" width="14.7109375" style="28" customWidth="1"/>
    <col min="1796" max="1800" width="12.7109375" style="28" customWidth="1"/>
    <col min="1801" max="1801" width="11.42578125" style="28" customWidth="1"/>
    <col min="1802" max="2041" width="9.140625" style="28"/>
    <col min="2042" max="2042" width="3" style="28" customWidth="1"/>
    <col min="2043" max="2043" width="31.7109375" style="28" customWidth="1"/>
    <col min="2044" max="2044" width="11.85546875" style="28" customWidth="1"/>
    <col min="2045" max="2047" width="12.7109375" style="28" customWidth="1"/>
    <col min="2048" max="2051" width="14.7109375" style="28" customWidth="1"/>
    <col min="2052" max="2056" width="12.7109375" style="28" customWidth="1"/>
    <col min="2057" max="2057" width="11.42578125" style="28" customWidth="1"/>
    <col min="2058" max="2297" width="9.140625" style="28"/>
    <col min="2298" max="2298" width="3" style="28" customWidth="1"/>
    <col min="2299" max="2299" width="31.7109375" style="28" customWidth="1"/>
    <col min="2300" max="2300" width="11.85546875" style="28" customWidth="1"/>
    <col min="2301" max="2303" width="12.7109375" style="28" customWidth="1"/>
    <col min="2304" max="2307" width="14.7109375" style="28" customWidth="1"/>
    <col min="2308" max="2312" width="12.7109375" style="28" customWidth="1"/>
    <col min="2313" max="2313" width="11.42578125" style="28" customWidth="1"/>
    <col min="2314" max="2553" width="9.140625" style="28"/>
    <col min="2554" max="2554" width="3" style="28" customWidth="1"/>
    <col min="2555" max="2555" width="31.7109375" style="28" customWidth="1"/>
    <col min="2556" max="2556" width="11.85546875" style="28" customWidth="1"/>
    <col min="2557" max="2559" width="12.7109375" style="28" customWidth="1"/>
    <col min="2560" max="2563" width="14.7109375" style="28" customWidth="1"/>
    <col min="2564" max="2568" width="12.7109375" style="28" customWidth="1"/>
    <col min="2569" max="2569" width="11.42578125" style="28" customWidth="1"/>
    <col min="2570" max="2809" width="9.140625" style="28"/>
    <col min="2810" max="2810" width="3" style="28" customWidth="1"/>
    <col min="2811" max="2811" width="31.7109375" style="28" customWidth="1"/>
    <col min="2812" max="2812" width="11.85546875" style="28" customWidth="1"/>
    <col min="2813" max="2815" width="12.7109375" style="28" customWidth="1"/>
    <col min="2816" max="2819" width="14.7109375" style="28" customWidth="1"/>
    <col min="2820" max="2824" width="12.7109375" style="28" customWidth="1"/>
    <col min="2825" max="2825" width="11.42578125" style="28" customWidth="1"/>
    <col min="2826" max="3065" width="9.140625" style="28"/>
    <col min="3066" max="3066" width="3" style="28" customWidth="1"/>
    <col min="3067" max="3067" width="31.7109375" style="28" customWidth="1"/>
    <col min="3068" max="3068" width="11.85546875" style="28" customWidth="1"/>
    <col min="3069" max="3071" width="12.7109375" style="28" customWidth="1"/>
    <col min="3072" max="3075" width="14.7109375" style="28" customWidth="1"/>
    <col min="3076" max="3080" width="12.7109375" style="28" customWidth="1"/>
    <col min="3081" max="3081" width="11.42578125" style="28" customWidth="1"/>
    <col min="3082" max="3321" width="9.140625" style="28"/>
    <col min="3322" max="3322" width="3" style="28" customWidth="1"/>
    <col min="3323" max="3323" width="31.7109375" style="28" customWidth="1"/>
    <col min="3324" max="3324" width="11.85546875" style="28" customWidth="1"/>
    <col min="3325" max="3327" width="12.7109375" style="28" customWidth="1"/>
    <col min="3328" max="3331" width="14.7109375" style="28" customWidth="1"/>
    <col min="3332" max="3336" width="12.7109375" style="28" customWidth="1"/>
    <col min="3337" max="3337" width="11.42578125" style="28" customWidth="1"/>
    <col min="3338" max="3577" width="9.140625" style="28"/>
    <col min="3578" max="3578" width="3" style="28" customWidth="1"/>
    <col min="3579" max="3579" width="31.7109375" style="28" customWidth="1"/>
    <col min="3580" max="3580" width="11.85546875" style="28" customWidth="1"/>
    <col min="3581" max="3583" width="12.7109375" style="28" customWidth="1"/>
    <col min="3584" max="3587" width="14.7109375" style="28" customWidth="1"/>
    <col min="3588" max="3592" width="12.7109375" style="28" customWidth="1"/>
    <col min="3593" max="3593" width="11.42578125" style="28" customWidth="1"/>
    <col min="3594" max="3833" width="9.140625" style="28"/>
    <col min="3834" max="3834" width="3" style="28" customWidth="1"/>
    <col min="3835" max="3835" width="31.7109375" style="28" customWidth="1"/>
    <col min="3836" max="3836" width="11.85546875" style="28" customWidth="1"/>
    <col min="3837" max="3839" width="12.7109375" style="28" customWidth="1"/>
    <col min="3840" max="3843" width="14.7109375" style="28" customWidth="1"/>
    <col min="3844" max="3848" width="12.7109375" style="28" customWidth="1"/>
    <col min="3849" max="3849" width="11.42578125" style="28" customWidth="1"/>
    <col min="3850" max="4089" width="9.140625" style="28"/>
    <col min="4090" max="4090" width="3" style="28" customWidth="1"/>
    <col min="4091" max="4091" width="31.7109375" style="28" customWidth="1"/>
    <col min="4092" max="4092" width="11.85546875" style="28" customWidth="1"/>
    <col min="4093" max="4095" width="12.7109375" style="28" customWidth="1"/>
    <col min="4096" max="4099" width="14.7109375" style="28" customWidth="1"/>
    <col min="4100" max="4104" width="12.7109375" style="28" customWidth="1"/>
    <col min="4105" max="4105" width="11.42578125" style="28" customWidth="1"/>
    <col min="4106" max="4345" width="9.140625" style="28"/>
    <col min="4346" max="4346" width="3" style="28" customWidth="1"/>
    <col min="4347" max="4347" width="31.7109375" style="28" customWidth="1"/>
    <col min="4348" max="4348" width="11.85546875" style="28" customWidth="1"/>
    <col min="4349" max="4351" width="12.7109375" style="28" customWidth="1"/>
    <col min="4352" max="4355" width="14.7109375" style="28" customWidth="1"/>
    <col min="4356" max="4360" width="12.7109375" style="28" customWidth="1"/>
    <col min="4361" max="4361" width="11.42578125" style="28" customWidth="1"/>
    <col min="4362" max="4601" width="9.140625" style="28"/>
    <col min="4602" max="4602" width="3" style="28" customWidth="1"/>
    <col min="4603" max="4603" width="31.7109375" style="28" customWidth="1"/>
    <col min="4604" max="4604" width="11.85546875" style="28" customWidth="1"/>
    <col min="4605" max="4607" width="12.7109375" style="28" customWidth="1"/>
    <col min="4608" max="4611" width="14.7109375" style="28" customWidth="1"/>
    <col min="4612" max="4616" width="12.7109375" style="28" customWidth="1"/>
    <col min="4617" max="4617" width="11.42578125" style="28" customWidth="1"/>
    <col min="4618" max="4857" width="9.140625" style="28"/>
    <col min="4858" max="4858" width="3" style="28" customWidth="1"/>
    <col min="4859" max="4859" width="31.7109375" style="28" customWidth="1"/>
    <col min="4860" max="4860" width="11.85546875" style="28" customWidth="1"/>
    <col min="4861" max="4863" width="12.7109375" style="28" customWidth="1"/>
    <col min="4864" max="4867" width="14.7109375" style="28" customWidth="1"/>
    <col min="4868" max="4872" width="12.7109375" style="28" customWidth="1"/>
    <col min="4873" max="4873" width="11.42578125" style="28" customWidth="1"/>
    <col min="4874" max="5113" width="9.140625" style="28"/>
    <col min="5114" max="5114" width="3" style="28" customWidth="1"/>
    <col min="5115" max="5115" width="31.7109375" style="28" customWidth="1"/>
    <col min="5116" max="5116" width="11.85546875" style="28" customWidth="1"/>
    <col min="5117" max="5119" width="12.7109375" style="28" customWidth="1"/>
    <col min="5120" max="5123" width="14.7109375" style="28" customWidth="1"/>
    <col min="5124" max="5128" width="12.7109375" style="28" customWidth="1"/>
    <col min="5129" max="5129" width="11.42578125" style="28" customWidth="1"/>
    <col min="5130" max="5369" width="9.140625" style="28"/>
    <col min="5370" max="5370" width="3" style="28" customWidth="1"/>
    <col min="5371" max="5371" width="31.7109375" style="28" customWidth="1"/>
    <col min="5372" max="5372" width="11.85546875" style="28" customWidth="1"/>
    <col min="5373" max="5375" width="12.7109375" style="28" customWidth="1"/>
    <col min="5376" max="5379" width="14.7109375" style="28" customWidth="1"/>
    <col min="5380" max="5384" width="12.7109375" style="28" customWidth="1"/>
    <col min="5385" max="5385" width="11.42578125" style="28" customWidth="1"/>
    <col min="5386" max="5625" width="9.140625" style="28"/>
    <col min="5626" max="5626" width="3" style="28" customWidth="1"/>
    <col min="5627" max="5627" width="31.7109375" style="28" customWidth="1"/>
    <col min="5628" max="5628" width="11.85546875" style="28" customWidth="1"/>
    <col min="5629" max="5631" width="12.7109375" style="28" customWidth="1"/>
    <col min="5632" max="5635" width="14.7109375" style="28" customWidth="1"/>
    <col min="5636" max="5640" width="12.7109375" style="28" customWidth="1"/>
    <col min="5641" max="5641" width="11.42578125" style="28" customWidth="1"/>
    <col min="5642" max="5881" width="9.140625" style="28"/>
    <col min="5882" max="5882" width="3" style="28" customWidth="1"/>
    <col min="5883" max="5883" width="31.7109375" style="28" customWidth="1"/>
    <col min="5884" max="5884" width="11.85546875" style="28" customWidth="1"/>
    <col min="5885" max="5887" width="12.7109375" style="28" customWidth="1"/>
    <col min="5888" max="5891" width="14.7109375" style="28" customWidth="1"/>
    <col min="5892" max="5896" width="12.7109375" style="28" customWidth="1"/>
    <col min="5897" max="5897" width="11.42578125" style="28" customWidth="1"/>
    <col min="5898" max="6137" width="9.140625" style="28"/>
    <col min="6138" max="6138" width="3" style="28" customWidth="1"/>
    <col min="6139" max="6139" width="31.7109375" style="28" customWidth="1"/>
    <col min="6140" max="6140" width="11.85546875" style="28" customWidth="1"/>
    <col min="6141" max="6143" width="12.7109375" style="28" customWidth="1"/>
    <col min="6144" max="6147" width="14.7109375" style="28" customWidth="1"/>
    <col min="6148" max="6152" width="12.7109375" style="28" customWidth="1"/>
    <col min="6153" max="6153" width="11.42578125" style="28" customWidth="1"/>
    <col min="6154" max="6393" width="9.140625" style="28"/>
    <col min="6394" max="6394" width="3" style="28" customWidth="1"/>
    <col min="6395" max="6395" width="31.7109375" style="28" customWidth="1"/>
    <col min="6396" max="6396" width="11.85546875" style="28" customWidth="1"/>
    <col min="6397" max="6399" width="12.7109375" style="28" customWidth="1"/>
    <col min="6400" max="6403" width="14.7109375" style="28" customWidth="1"/>
    <col min="6404" max="6408" width="12.7109375" style="28" customWidth="1"/>
    <col min="6409" max="6409" width="11.42578125" style="28" customWidth="1"/>
    <col min="6410" max="6649" width="9.140625" style="28"/>
    <col min="6650" max="6650" width="3" style="28" customWidth="1"/>
    <col min="6651" max="6651" width="31.7109375" style="28" customWidth="1"/>
    <col min="6652" max="6652" width="11.85546875" style="28" customWidth="1"/>
    <col min="6653" max="6655" width="12.7109375" style="28" customWidth="1"/>
    <col min="6656" max="6659" width="14.7109375" style="28" customWidth="1"/>
    <col min="6660" max="6664" width="12.7109375" style="28" customWidth="1"/>
    <col min="6665" max="6665" width="11.42578125" style="28" customWidth="1"/>
    <col min="6666" max="6905" width="9.140625" style="28"/>
    <col min="6906" max="6906" width="3" style="28" customWidth="1"/>
    <col min="6907" max="6907" width="31.7109375" style="28" customWidth="1"/>
    <col min="6908" max="6908" width="11.85546875" style="28" customWidth="1"/>
    <col min="6909" max="6911" width="12.7109375" style="28" customWidth="1"/>
    <col min="6912" max="6915" width="14.7109375" style="28" customWidth="1"/>
    <col min="6916" max="6920" width="12.7109375" style="28" customWidth="1"/>
    <col min="6921" max="6921" width="11.42578125" style="28" customWidth="1"/>
    <col min="6922" max="7161" width="9.140625" style="28"/>
    <col min="7162" max="7162" width="3" style="28" customWidth="1"/>
    <col min="7163" max="7163" width="31.7109375" style="28" customWidth="1"/>
    <col min="7164" max="7164" width="11.85546875" style="28" customWidth="1"/>
    <col min="7165" max="7167" width="12.7109375" style="28" customWidth="1"/>
    <col min="7168" max="7171" width="14.7109375" style="28" customWidth="1"/>
    <col min="7172" max="7176" width="12.7109375" style="28" customWidth="1"/>
    <col min="7177" max="7177" width="11.42578125" style="28" customWidth="1"/>
    <col min="7178" max="7417" width="9.140625" style="28"/>
    <col min="7418" max="7418" width="3" style="28" customWidth="1"/>
    <col min="7419" max="7419" width="31.7109375" style="28" customWidth="1"/>
    <col min="7420" max="7420" width="11.85546875" style="28" customWidth="1"/>
    <col min="7421" max="7423" width="12.7109375" style="28" customWidth="1"/>
    <col min="7424" max="7427" width="14.7109375" style="28" customWidth="1"/>
    <col min="7428" max="7432" width="12.7109375" style="28" customWidth="1"/>
    <col min="7433" max="7433" width="11.42578125" style="28" customWidth="1"/>
    <col min="7434" max="7673" width="9.140625" style="28"/>
    <col min="7674" max="7674" width="3" style="28" customWidth="1"/>
    <col min="7675" max="7675" width="31.7109375" style="28" customWidth="1"/>
    <col min="7676" max="7676" width="11.85546875" style="28" customWidth="1"/>
    <col min="7677" max="7679" width="12.7109375" style="28" customWidth="1"/>
    <col min="7680" max="7683" width="14.7109375" style="28" customWidth="1"/>
    <col min="7684" max="7688" width="12.7109375" style="28" customWidth="1"/>
    <col min="7689" max="7689" width="11.42578125" style="28" customWidth="1"/>
    <col min="7690" max="7929" width="9.140625" style="28"/>
    <col min="7930" max="7930" width="3" style="28" customWidth="1"/>
    <col min="7931" max="7931" width="31.7109375" style="28" customWidth="1"/>
    <col min="7932" max="7932" width="11.85546875" style="28" customWidth="1"/>
    <col min="7933" max="7935" width="12.7109375" style="28" customWidth="1"/>
    <col min="7936" max="7939" width="14.7109375" style="28" customWidth="1"/>
    <col min="7940" max="7944" width="12.7109375" style="28" customWidth="1"/>
    <col min="7945" max="7945" width="11.42578125" style="28" customWidth="1"/>
    <col min="7946" max="8185" width="9.140625" style="28"/>
    <col min="8186" max="8186" width="3" style="28" customWidth="1"/>
    <col min="8187" max="8187" width="31.7109375" style="28" customWidth="1"/>
    <col min="8188" max="8188" width="11.85546875" style="28" customWidth="1"/>
    <col min="8189" max="8191" width="12.7109375" style="28" customWidth="1"/>
    <col min="8192" max="8195" width="14.7109375" style="28" customWidth="1"/>
    <col min="8196" max="8200" width="12.7109375" style="28" customWidth="1"/>
    <col min="8201" max="8201" width="11.42578125" style="28" customWidth="1"/>
    <col min="8202" max="8441" width="9.140625" style="28"/>
    <col min="8442" max="8442" width="3" style="28" customWidth="1"/>
    <col min="8443" max="8443" width="31.7109375" style="28" customWidth="1"/>
    <col min="8444" max="8444" width="11.85546875" style="28" customWidth="1"/>
    <col min="8445" max="8447" width="12.7109375" style="28" customWidth="1"/>
    <col min="8448" max="8451" width="14.7109375" style="28" customWidth="1"/>
    <col min="8452" max="8456" width="12.7109375" style="28" customWidth="1"/>
    <col min="8457" max="8457" width="11.42578125" style="28" customWidth="1"/>
    <col min="8458" max="8697" width="9.140625" style="28"/>
    <col min="8698" max="8698" width="3" style="28" customWidth="1"/>
    <col min="8699" max="8699" width="31.7109375" style="28" customWidth="1"/>
    <col min="8700" max="8700" width="11.85546875" style="28" customWidth="1"/>
    <col min="8701" max="8703" width="12.7109375" style="28" customWidth="1"/>
    <col min="8704" max="8707" width="14.7109375" style="28" customWidth="1"/>
    <col min="8708" max="8712" width="12.7109375" style="28" customWidth="1"/>
    <col min="8713" max="8713" width="11.42578125" style="28" customWidth="1"/>
    <col min="8714" max="8953" width="9.140625" style="28"/>
    <col min="8954" max="8954" width="3" style="28" customWidth="1"/>
    <col min="8955" max="8955" width="31.7109375" style="28" customWidth="1"/>
    <col min="8956" max="8956" width="11.85546875" style="28" customWidth="1"/>
    <col min="8957" max="8959" width="12.7109375" style="28" customWidth="1"/>
    <col min="8960" max="8963" width="14.7109375" style="28" customWidth="1"/>
    <col min="8964" max="8968" width="12.7109375" style="28" customWidth="1"/>
    <col min="8969" max="8969" width="11.42578125" style="28" customWidth="1"/>
    <col min="8970" max="9209" width="9.140625" style="28"/>
    <col min="9210" max="9210" width="3" style="28" customWidth="1"/>
    <col min="9211" max="9211" width="31.7109375" style="28" customWidth="1"/>
    <col min="9212" max="9212" width="11.85546875" style="28" customWidth="1"/>
    <col min="9213" max="9215" width="12.7109375" style="28" customWidth="1"/>
    <col min="9216" max="9219" width="14.7109375" style="28" customWidth="1"/>
    <col min="9220" max="9224" width="12.7109375" style="28" customWidth="1"/>
    <col min="9225" max="9225" width="11.42578125" style="28" customWidth="1"/>
    <col min="9226" max="9465" width="9.140625" style="28"/>
    <col min="9466" max="9466" width="3" style="28" customWidth="1"/>
    <col min="9467" max="9467" width="31.7109375" style="28" customWidth="1"/>
    <col min="9468" max="9468" width="11.85546875" style="28" customWidth="1"/>
    <col min="9469" max="9471" width="12.7109375" style="28" customWidth="1"/>
    <col min="9472" max="9475" width="14.7109375" style="28" customWidth="1"/>
    <col min="9476" max="9480" width="12.7109375" style="28" customWidth="1"/>
    <col min="9481" max="9481" width="11.42578125" style="28" customWidth="1"/>
    <col min="9482" max="9721" width="9.140625" style="28"/>
    <col min="9722" max="9722" width="3" style="28" customWidth="1"/>
    <col min="9723" max="9723" width="31.7109375" style="28" customWidth="1"/>
    <col min="9724" max="9724" width="11.85546875" style="28" customWidth="1"/>
    <col min="9725" max="9727" width="12.7109375" style="28" customWidth="1"/>
    <col min="9728" max="9731" width="14.7109375" style="28" customWidth="1"/>
    <col min="9732" max="9736" width="12.7109375" style="28" customWidth="1"/>
    <col min="9737" max="9737" width="11.42578125" style="28" customWidth="1"/>
    <col min="9738" max="9977" width="9.140625" style="28"/>
    <col min="9978" max="9978" width="3" style="28" customWidth="1"/>
    <col min="9979" max="9979" width="31.7109375" style="28" customWidth="1"/>
    <col min="9980" max="9980" width="11.85546875" style="28" customWidth="1"/>
    <col min="9981" max="9983" width="12.7109375" style="28" customWidth="1"/>
    <col min="9984" max="9987" width="14.7109375" style="28" customWidth="1"/>
    <col min="9988" max="9992" width="12.7109375" style="28" customWidth="1"/>
    <col min="9993" max="9993" width="11.42578125" style="28" customWidth="1"/>
    <col min="9994" max="10233" width="9.140625" style="28"/>
    <col min="10234" max="10234" width="3" style="28" customWidth="1"/>
    <col min="10235" max="10235" width="31.7109375" style="28" customWidth="1"/>
    <col min="10236" max="10236" width="11.85546875" style="28" customWidth="1"/>
    <col min="10237" max="10239" width="12.7109375" style="28" customWidth="1"/>
    <col min="10240" max="10243" width="14.7109375" style="28" customWidth="1"/>
    <col min="10244" max="10248" width="12.7109375" style="28" customWidth="1"/>
    <col min="10249" max="10249" width="11.42578125" style="28" customWidth="1"/>
    <col min="10250" max="10489" width="9.140625" style="28"/>
    <col min="10490" max="10490" width="3" style="28" customWidth="1"/>
    <col min="10491" max="10491" width="31.7109375" style="28" customWidth="1"/>
    <col min="10492" max="10492" width="11.85546875" style="28" customWidth="1"/>
    <col min="10493" max="10495" width="12.7109375" style="28" customWidth="1"/>
    <col min="10496" max="10499" width="14.7109375" style="28" customWidth="1"/>
    <col min="10500" max="10504" width="12.7109375" style="28" customWidth="1"/>
    <col min="10505" max="10505" width="11.42578125" style="28" customWidth="1"/>
    <col min="10506" max="10745" width="9.140625" style="28"/>
    <col min="10746" max="10746" width="3" style="28" customWidth="1"/>
    <col min="10747" max="10747" width="31.7109375" style="28" customWidth="1"/>
    <col min="10748" max="10748" width="11.85546875" style="28" customWidth="1"/>
    <col min="10749" max="10751" width="12.7109375" style="28" customWidth="1"/>
    <col min="10752" max="10755" width="14.7109375" style="28" customWidth="1"/>
    <col min="10756" max="10760" width="12.7109375" style="28" customWidth="1"/>
    <col min="10761" max="10761" width="11.42578125" style="28" customWidth="1"/>
    <col min="10762" max="11001" width="9.140625" style="28"/>
    <col min="11002" max="11002" width="3" style="28" customWidth="1"/>
    <col min="11003" max="11003" width="31.7109375" style="28" customWidth="1"/>
    <col min="11004" max="11004" width="11.85546875" style="28" customWidth="1"/>
    <col min="11005" max="11007" width="12.7109375" style="28" customWidth="1"/>
    <col min="11008" max="11011" width="14.7109375" style="28" customWidth="1"/>
    <col min="11012" max="11016" width="12.7109375" style="28" customWidth="1"/>
    <col min="11017" max="11017" width="11.42578125" style="28" customWidth="1"/>
    <col min="11018" max="11257" width="9.140625" style="28"/>
    <col min="11258" max="11258" width="3" style="28" customWidth="1"/>
    <col min="11259" max="11259" width="31.7109375" style="28" customWidth="1"/>
    <col min="11260" max="11260" width="11.85546875" style="28" customWidth="1"/>
    <col min="11261" max="11263" width="12.7109375" style="28" customWidth="1"/>
    <col min="11264" max="11267" width="14.7109375" style="28" customWidth="1"/>
    <col min="11268" max="11272" width="12.7109375" style="28" customWidth="1"/>
    <col min="11273" max="11273" width="11.42578125" style="28" customWidth="1"/>
    <col min="11274" max="11513" width="9.140625" style="28"/>
    <col min="11514" max="11514" width="3" style="28" customWidth="1"/>
    <col min="11515" max="11515" width="31.7109375" style="28" customWidth="1"/>
    <col min="11516" max="11516" width="11.85546875" style="28" customWidth="1"/>
    <col min="11517" max="11519" width="12.7109375" style="28" customWidth="1"/>
    <col min="11520" max="11523" width="14.7109375" style="28" customWidth="1"/>
    <col min="11524" max="11528" width="12.7109375" style="28" customWidth="1"/>
    <col min="11529" max="11529" width="11.42578125" style="28" customWidth="1"/>
    <col min="11530" max="11769" width="9.140625" style="28"/>
    <col min="11770" max="11770" width="3" style="28" customWidth="1"/>
    <col min="11771" max="11771" width="31.7109375" style="28" customWidth="1"/>
    <col min="11772" max="11772" width="11.85546875" style="28" customWidth="1"/>
    <col min="11773" max="11775" width="12.7109375" style="28" customWidth="1"/>
    <col min="11776" max="11779" width="14.7109375" style="28" customWidth="1"/>
    <col min="11780" max="11784" width="12.7109375" style="28" customWidth="1"/>
    <col min="11785" max="11785" width="11.42578125" style="28" customWidth="1"/>
    <col min="11786" max="12025" width="9.140625" style="28"/>
    <col min="12026" max="12026" width="3" style="28" customWidth="1"/>
    <col min="12027" max="12027" width="31.7109375" style="28" customWidth="1"/>
    <col min="12028" max="12028" width="11.85546875" style="28" customWidth="1"/>
    <col min="12029" max="12031" width="12.7109375" style="28" customWidth="1"/>
    <col min="12032" max="12035" width="14.7109375" style="28" customWidth="1"/>
    <col min="12036" max="12040" width="12.7109375" style="28" customWidth="1"/>
    <col min="12041" max="12041" width="11.42578125" style="28" customWidth="1"/>
    <col min="12042" max="12281" width="9.140625" style="28"/>
    <col min="12282" max="12282" width="3" style="28" customWidth="1"/>
    <col min="12283" max="12283" width="31.7109375" style="28" customWidth="1"/>
    <col min="12284" max="12284" width="11.85546875" style="28" customWidth="1"/>
    <col min="12285" max="12287" width="12.7109375" style="28" customWidth="1"/>
    <col min="12288" max="12291" width="14.7109375" style="28" customWidth="1"/>
    <col min="12292" max="12296" width="12.7109375" style="28" customWidth="1"/>
    <col min="12297" max="12297" width="11.42578125" style="28" customWidth="1"/>
    <col min="12298" max="12537" width="9.140625" style="28"/>
    <col min="12538" max="12538" width="3" style="28" customWidth="1"/>
    <col min="12539" max="12539" width="31.7109375" style="28" customWidth="1"/>
    <col min="12540" max="12540" width="11.85546875" style="28" customWidth="1"/>
    <col min="12541" max="12543" width="12.7109375" style="28" customWidth="1"/>
    <col min="12544" max="12547" width="14.7109375" style="28" customWidth="1"/>
    <col min="12548" max="12552" width="12.7109375" style="28" customWidth="1"/>
    <col min="12553" max="12553" width="11.42578125" style="28" customWidth="1"/>
    <col min="12554" max="12793" width="9.140625" style="28"/>
    <col min="12794" max="12794" width="3" style="28" customWidth="1"/>
    <col min="12795" max="12795" width="31.7109375" style="28" customWidth="1"/>
    <col min="12796" max="12796" width="11.85546875" style="28" customWidth="1"/>
    <col min="12797" max="12799" width="12.7109375" style="28" customWidth="1"/>
    <col min="12800" max="12803" width="14.7109375" style="28" customWidth="1"/>
    <col min="12804" max="12808" width="12.7109375" style="28" customWidth="1"/>
    <col min="12809" max="12809" width="11.42578125" style="28" customWidth="1"/>
    <col min="12810" max="13049" width="9.140625" style="28"/>
    <col min="13050" max="13050" width="3" style="28" customWidth="1"/>
    <col min="13051" max="13051" width="31.7109375" style="28" customWidth="1"/>
    <col min="13052" max="13052" width="11.85546875" style="28" customWidth="1"/>
    <col min="13053" max="13055" width="12.7109375" style="28" customWidth="1"/>
    <col min="13056" max="13059" width="14.7109375" style="28" customWidth="1"/>
    <col min="13060" max="13064" width="12.7109375" style="28" customWidth="1"/>
    <col min="13065" max="13065" width="11.42578125" style="28" customWidth="1"/>
    <col min="13066" max="13305" width="9.140625" style="28"/>
    <col min="13306" max="13306" width="3" style="28" customWidth="1"/>
    <col min="13307" max="13307" width="31.7109375" style="28" customWidth="1"/>
    <col min="13308" max="13308" width="11.85546875" style="28" customWidth="1"/>
    <col min="13309" max="13311" width="12.7109375" style="28" customWidth="1"/>
    <col min="13312" max="13315" width="14.7109375" style="28" customWidth="1"/>
    <col min="13316" max="13320" width="12.7109375" style="28" customWidth="1"/>
    <col min="13321" max="13321" width="11.42578125" style="28" customWidth="1"/>
    <col min="13322" max="13561" width="9.140625" style="28"/>
    <col min="13562" max="13562" width="3" style="28" customWidth="1"/>
    <col min="13563" max="13563" width="31.7109375" style="28" customWidth="1"/>
    <col min="13564" max="13564" width="11.85546875" style="28" customWidth="1"/>
    <col min="13565" max="13567" width="12.7109375" style="28" customWidth="1"/>
    <col min="13568" max="13571" width="14.7109375" style="28" customWidth="1"/>
    <col min="13572" max="13576" width="12.7109375" style="28" customWidth="1"/>
    <col min="13577" max="13577" width="11.42578125" style="28" customWidth="1"/>
    <col min="13578" max="13817" width="9.140625" style="28"/>
    <col min="13818" max="13818" width="3" style="28" customWidth="1"/>
    <col min="13819" max="13819" width="31.7109375" style="28" customWidth="1"/>
    <col min="13820" max="13820" width="11.85546875" style="28" customWidth="1"/>
    <col min="13821" max="13823" width="12.7109375" style="28" customWidth="1"/>
    <col min="13824" max="13827" width="14.7109375" style="28" customWidth="1"/>
    <col min="13828" max="13832" width="12.7109375" style="28" customWidth="1"/>
    <col min="13833" max="13833" width="11.42578125" style="28" customWidth="1"/>
    <col min="13834" max="14073" width="9.140625" style="28"/>
    <col min="14074" max="14074" width="3" style="28" customWidth="1"/>
    <col min="14075" max="14075" width="31.7109375" style="28" customWidth="1"/>
    <col min="14076" max="14076" width="11.85546875" style="28" customWidth="1"/>
    <col min="14077" max="14079" width="12.7109375" style="28" customWidth="1"/>
    <col min="14080" max="14083" width="14.7109375" style="28" customWidth="1"/>
    <col min="14084" max="14088" width="12.7109375" style="28" customWidth="1"/>
    <col min="14089" max="14089" width="11.42578125" style="28" customWidth="1"/>
    <col min="14090" max="14329" width="9.140625" style="28"/>
    <col min="14330" max="14330" width="3" style="28" customWidth="1"/>
    <col min="14331" max="14331" width="31.7109375" style="28" customWidth="1"/>
    <col min="14332" max="14332" width="11.85546875" style="28" customWidth="1"/>
    <col min="14333" max="14335" width="12.7109375" style="28" customWidth="1"/>
    <col min="14336" max="14339" width="14.7109375" style="28" customWidth="1"/>
    <col min="14340" max="14344" width="12.7109375" style="28" customWidth="1"/>
    <col min="14345" max="14345" width="11.42578125" style="28" customWidth="1"/>
    <col min="14346" max="14585" width="9.140625" style="28"/>
    <col min="14586" max="14586" width="3" style="28" customWidth="1"/>
    <col min="14587" max="14587" width="31.7109375" style="28" customWidth="1"/>
    <col min="14588" max="14588" width="11.85546875" style="28" customWidth="1"/>
    <col min="14589" max="14591" width="12.7109375" style="28" customWidth="1"/>
    <col min="14592" max="14595" width="14.7109375" style="28" customWidth="1"/>
    <col min="14596" max="14600" width="12.7109375" style="28" customWidth="1"/>
    <col min="14601" max="14601" width="11.42578125" style="28" customWidth="1"/>
    <col min="14602" max="14841" width="9.140625" style="28"/>
    <col min="14842" max="14842" width="3" style="28" customWidth="1"/>
    <col min="14843" max="14843" width="31.7109375" style="28" customWidth="1"/>
    <col min="14844" max="14844" width="11.85546875" style="28" customWidth="1"/>
    <col min="14845" max="14847" width="12.7109375" style="28" customWidth="1"/>
    <col min="14848" max="14851" width="14.7109375" style="28" customWidth="1"/>
    <col min="14852" max="14856" width="12.7109375" style="28" customWidth="1"/>
    <col min="14857" max="14857" width="11.42578125" style="28" customWidth="1"/>
    <col min="14858" max="15097" width="9.140625" style="28"/>
    <col min="15098" max="15098" width="3" style="28" customWidth="1"/>
    <col min="15099" max="15099" width="31.7109375" style="28" customWidth="1"/>
    <col min="15100" max="15100" width="11.85546875" style="28" customWidth="1"/>
    <col min="15101" max="15103" width="12.7109375" style="28" customWidth="1"/>
    <col min="15104" max="15107" width="14.7109375" style="28" customWidth="1"/>
    <col min="15108" max="15112" width="12.7109375" style="28" customWidth="1"/>
    <col min="15113" max="15113" width="11.42578125" style="28" customWidth="1"/>
    <col min="15114" max="15353" width="9.140625" style="28"/>
    <col min="15354" max="15354" width="3" style="28" customWidth="1"/>
    <col min="15355" max="15355" width="31.7109375" style="28" customWidth="1"/>
    <col min="15356" max="15356" width="11.85546875" style="28" customWidth="1"/>
    <col min="15357" max="15359" width="12.7109375" style="28" customWidth="1"/>
    <col min="15360" max="15363" width="14.7109375" style="28" customWidth="1"/>
    <col min="15364" max="15368" width="12.7109375" style="28" customWidth="1"/>
    <col min="15369" max="15369" width="11.42578125" style="28" customWidth="1"/>
    <col min="15370" max="15609" width="9.140625" style="28"/>
    <col min="15610" max="15610" width="3" style="28" customWidth="1"/>
    <col min="15611" max="15611" width="31.7109375" style="28" customWidth="1"/>
    <col min="15612" max="15612" width="11.85546875" style="28" customWidth="1"/>
    <col min="15613" max="15615" width="12.7109375" style="28" customWidth="1"/>
    <col min="15616" max="15619" width="14.7109375" style="28" customWidth="1"/>
    <col min="15620" max="15624" width="12.7109375" style="28" customWidth="1"/>
    <col min="15625" max="15625" width="11.42578125" style="28" customWidth="1"/>
    <col min="15626" max="15865" width="9.140625" style="28"/>
    <col min="15866" max="15866" width="3" style="28" customWidth="1"/>
    <col min="15867" max="15867" width="31.7109375" style="28" customWidth="1"/>
    <col min="15868" max="15868" width="11.85546875" style="28" customWidth="1"/>
    <col min="15869" max="15871" width="12.7109375" style="28" customWidth="1"/>
    <col min="15872" max="15875" width="14.7109375" style="28" customWidth="1"/>
    <col min="15876" max="15880" width="12.7109375" style="28" customWidth="1"/>
    <col min="15881" max="15881" width="11.42578125" style="28" customWidth="1"/>
    <col min="15882" max="16121" width="9.140625" style="28"/>
    <col min="16122" max="16122" width="3" style="28" customWidth="1"/>
    <col min="16123" max="16123" width="31.7109375" style="28" customWidth="1"/>
    <col min="16124" max="16124" width="11.85546875" style="28" customWidth="1"/>
    <col min="16125" max="16127" width="12.7109375" style="28" customWidth="1"/>
    <col min="16128" max="16131" width="14.7109375" style="28" customWidth="1"/>
    <col min="16132" max="16136" width="12.7109375" style="28" customWidth="1"/>
    <col min="16137" max="16137" width="11.42578125" style="28" customWidth="1"/>
    <col min="16138" max="16384" width="9.140625" style="28"/>
  </cols>
  <sheetData>
    <row r="1" spans="1:9" s="91" customFormat="1" ht="14.1" customHeight="1" x14ac:dyDescent="0.25">
      <c r="A1" s="1064" t="str">
        <f>'Guaranteed Loan'!$A$1:$H$1</f>
        <v>NAME OF INSURANCE COMPANY</v>
      </c>
      <c r="B1" s="1064"/>
      <c r="C1" s="1064"/>
      <c r="D1" s="1064"/>
      <c r="E1" s="1064"/>
      <c r="F1" s="1064"/>
      <c r="G1" s="1064"/>
      <c r="H1" s="1064"/>
      <c r="I1" s="1064"/>
    </row>
    <row r="2" spans="1:9" s="91" customFormat="1" ht="14.1" customHeight="1" x14ac:dyDescent="0.25">
      <c r="A2" s="1064" t="str">
        <f>'Guaranteed Loan'!$A$2:$H$2</f>
        <v>STATEMENT OF CAPITAL, RESERVES AND SURPLUS INVESTMENTS</v>
      </c>
      <c r="B2" s="1064"/>
      <c r="C2" s="1064"/>
      <c r="D2" s="1064"/>
      <c r="E2" s="1064"/>
      <c r="F2" s="1064"/>
      <c r="G2" s="1064"/>
      <c r="H2" s="1064"/>
      <c r="I2" s="1064"/>
    </row>
    <row r="3" spans="1:9" s="91" customFormat="1" ht="14.1" customHeight="1" x14ac:dyDescent="0.25">
      <c r="A3" s="1064" t="str">
        <f>'Guaranteed Loan'!$A$3:$H$3</f>
        <v>AS OF DATE</v>
      </c>
      <c r="B3" s="1064"/>
      <c r="C3" s="1064"/>
      <c r="D3" s="1064"/>
      <c r="E3" s="1064"/>
      <c r="F3" s="1064"/>
      <c r="G3" s="1064"/>
      <c r="H3" s="1064"/>
      <c r="I3" s="1064"/>
    </row>
    <row r="4" spans="1:9" s="91" customFormat="1" ht="14.1" customHeight="1" x14ac:dyDescent="0.25">
      <c r="A4" s="1123"/>
      <c r="B4" s="1123"/>
      <c r="C4" s="1123"/>
      <c r="D4" s="1123"/>
      <c r="E4" s="1123"/>
      <c r="F4" s="1123"/>
      <c r="G4" s="1123"/>
      <c r="H4" s="1123"/>
      <c r="I4" s="1123"/>
    </row>
    <row r="5" spans="1:9" s="91" customFormat="1" ht="14.1" customHeight="1" thickBot="1" x14ac:dyDescent="0.3">
      <c r="A5" s="1123"/>
      <c r="B5" s="1123"/>
      <c r="C5" s="1123"/>
      <c r="D5" s="1123"/>
      <c r="E5" s="1123"/>
      <c r="F5" s="1123"/>
      <c r="G5" s="1123"/>
      <c r="H5" s="1123"/>
      <c r="I5" s="1123"/>
    </row>
    <row r="6" spans="1:9" s="195" customFormat="1" ht="12.75" customHeight="1" x14ac:dyDescent="0.25">
      <c r="A6" s="966" t="s">
        <v>210</v>
      </c>
      <c r="B6" s="968"/>
      <c r="C6" s="975" t="s">
        <v>211</v>
      </c>
      <c r="D6" s="1050" t="s">
        <v>212</v>
      </c>
      <c r="E6" s="1050"/>
      <c r="F6" s="975" t="s">
        <v>213</v>
      </c>
      <c r="G6" s="1050" t="s">
        <v>202</v>
      </c>
      <c r="H6" s="1050"/>
      <c r="I6" s="999" t="s">
        <v>63</v>
      </c>
    </row>
    <row r="7" spans="1:9" s="195" customFormat="1" ht="12.75" customHeight="1" x14ac:dyDescent="0.25">
      <c r="A7" s="969"/>
      <c r="B7" s="971"/>
      <c r="C7" s="976"/>
      <c r="D7" s="1085" t="s">
        <v>214</v>
      </c>
      <c r="E7" s="1085" t="s">
        <v>215</v>
      </c>
      <c r="F7" s="976"/>
      <c r="G7" s="1085" t="s">
        <v>348</v>
      </c>
      <c r="H7" s="1085" t="s">
        <v>349</v>
      </c>
      <c r="I7" s="1000"/>
    </row>
    <row r="8" spans="1:9" s="195" customFormat="1" ht="12.75" customHeight="1" x14ac:dyDescent="0.25">
      <c r="A8" s="969"/>
      <c r="B8" s="971"/>
      <c r="C8" s="976"/>
      <c r="D8" s="976"/>
      <c r="E8" s="976"/>
      <c r="F8" s="976"/>
      <c r="G8" s="976"/>
      <c r="H8" s="976"/>
      <c r="I8" s="1000"/>
    </row>
    <row r="9" spans="1:9" s="195" customFormat="1" ht="12.75" customHeight="1" x14ac:dyDescent="0.25">
      <c r="A9" s="969"/>
      <c r="B9" s="971"/>
      <c r="C9" s="976"/>
      <c r="D9" s="976"/>
      <c r="E9" s="976"/>
      <c r="F9" s="976"/>
      <c r="G9" s="976"/>
      <c r="H9" s="976"/>
      <c r="I9" s="1000"/>
    </row>
    <row r="10" spans="1:9" s="195" customFormat="1" ht="12.75" customHeight="1" x14ac:dyDescent="0.25">
      <c r="A10" s="972"/>
      <c r="B10" s="974"/>
      <c r="C10" s="977"/>
      <c r="D10" s="977"/>
      <c r="E10" s="977"/>
      <c r="F10" s="977"/>
      <c r="G10" s="977"/>
      <c r="H10" s="977"/>
      <c r="I10" s="1001"/>
    </row>
    <row r="11" spans="1:9" ht="12.75" customHeight="1" thickBot="1" x14ac:dyDescent="0.25">
      <c r="A11" s="1114"/>
      <c r="B11" s="1115"/>
      <c r="C11" s="26"/>
      <c r="D11" s="26"/>
      <c r="E11" s="26"/>
      <c r="F11" s="26"/>
      <c r="G11" s="26"/>
      <c r="H11" s="26"/>
      <c r="I11" s="574"/>
    </row>
    <row r="12" spans="1:9" ht="12.75" customHeight="1" x14ac:dyDescent="0.2">
      <c r="A12" s="335"/>
      <c r="B12" s="319"/>
      <c r="C12" s="31"/>
      <c r="D12" s="31"/>
      <c r="E12" s="31"/>
      <c r="F12" s="31"/>
      <c r="G12" s="31"/>
      <c r="H12" s="31"/>
      <c r="I12" s="32"/>
    </row>
    <row r="13" spans="1:9" ht="12.75" customHeight="1" x14ac:dyDescent="0.2">
      <c r="A13" s="336" t="s">
        <v>193</v>
      </c>
      <c r="B13" s="322"/>
      <c r="C13" s="36"/>
      <c r="D13" s="337"/>
      <c r="E13" s="337"/>
      <c r="F13" s="58"/>
      <c r="G13" s="172"/>
      <c r="H13" s="172"/>
      <c r="I13" s="38"/>
    </row>
    <row r="14" spans="1:9" ht="12.75" customHeight="1" x14ac:dyDescent="0.2">
      <c r="A14" s="339">
        <v>1</v>
      </c>
      <c r="B14" s="324"/>
      <c r="C14" s="36"/>
      <c r="D14" s="337"/>
      <c r="E14" s="337"/>
      <c r="F14" s="41"/>
      <c r="G14" s="154"/>
      <c r="H14" s="154"/>
      <c r="I14" s="38"/>
    </row>
    <row r="15" spans="1:9" ht="12.75" customHeight="1" x14ac:dyDescent="0.2">
      <c r="A15" s="339">
        <v>2</v>
      </c>
      <c r="B15" s="324"/>
      <c r="C15" s="36"/>
      <c r="D15" s="337"/>
      <c r="E15" s="337"/>
      <c r="F15" s="45"/>
      <c r="G15" s="158"/>
      <c r="H15" s="158"/>
      <c r="I15" s="38"/>
    </row>
    <row r="16" spans="1:9" ht="12.75" customHeight="1" x14ac:dyDescent="0.2">
      <c r="A16" s="339">
        <v>3</v>
      </c>
      <c r="B16" s="324"/>
      <c r="C16" s="36"/>
      <c r="D16" s="337"/>
      <c r="E16" s="337"/>
      <c r="F16" s="45"/>
      <c r="G16" s="158"/>
      <c r="H16" s="158"/>
      <c r="I16" s="38"/>
    </row>
    <row r="17" spans="1:9" ht="12.75" customHeight="1" x14ac:dyDescent="0.2">
      <c r="A17" s="339">
        <v>4</v>
      </c>
      <c r="B17" s="128"/>
      <c r="C17" s="36"/>
      <c r="D17" s="337"/>
      <c r="E17" s="337"/>
      <c r="F17" s="45"/>
      <c r="G17" s="158"/>
      <c r="H17" s="158"/>
      <c r="I17" s="38"/>
    </row>
    <row r="18" spans="1:9" ht="12.75" customHeight="1" x14ac:dyDescent="0.2">
      <c r="A18" s="339"/>
      <c r="B18" s="128"/>
      <c r="C18" s="36"/>
      <c r="D18" s="342"/>
      <c r="E18" s="342"/>
      <c r="F18" s="56"/>
      <c r="G18" s="56"/>
      <c r="H18" s="56"/>
      <c r="I18" s="38"/>
    </row>
    <row r="19" spans="1:9" ht="12.75" customHeight="1" thickBot="1" x14ac:dyDescent="0.25">
      <c r="A19" s="339"/>
      <c r="B19" s="128"/>
      <c r="C19" s="36"/>
      <c r="D19" s="342"/>
      <c r="E19" s="342"/>
      <c r="F19" s="344"/>
      <c r="G19" s="344"/>
      <c r="H19" s="344"/>
      <c r="I19" s="38"/>
    </row>
    <row r="20" spans="1:9" ht="12.75" customHeight="1" x14ac:dyDescent="0.2">
      <c r="A20" s="345" t="s">
        <v>220</v>
      </c>
      <c r="B20" s="326"/>
      <c r="C20" s="36"/>
      <c r="D20" s="36"/>
      <c r="E20" s="36"/>
      <c r="F20" s="333">
        <f>SUM(F14:F17)</f>
        <v>0</v>
      </c>
      <c r="G20" s="333">
        <f>SUM(G14:G17)</f>
        <v>0</v>
      </c>
      <c r="H20" s="333">
        <f>SUM(H14:H17)</f>
        <v>0</v>
      </c>
      <c r="I20" s="38"/>
    </row>
    <row r="21" spans="1:9" ht="12.75" customHeight="1" thickBot="1" x14ac:dyDescent="0.25">
      <c r="A21" s="346" t="s">
        <v>208</v>
      </c>
      <c r="B21" s="328"/>
      <c r="C21" s="116"/>
      <c r="D21" s="116"/>
      <c r="E21" s="116"/>
      <c r="F21" s="163"/>
      <c r="G21" s="163"/>
      <c r="H21" s="163"/>
      <c r="I21" s="38"/>
    </row>
    <row r="22" spans="1:9" s="715" customFormat="1" ht="12.75" customHeight="1" thickBot="1" x14ac:dyDescent="0.25">
      <c r="A22" s="716" t="s">
        <v>221</v>
      </c>
      <c r="B22" s="711"/>
      <c r="C22" s="712"/>
      <c r="D22" s="712"/>
      <c r="E22" s="712"/>
      <c r="F22" s="713">
        <f>F20-F21</f>
        <v>0</v>
      </c>
      <c r="G22" s="713">
        <f>G20-G21</f>
        <v>0</v>
      </c>
      <c r="H22" s="713">
        <f>H20-H21</f>
        <v>0</v>
      </c>
      <c r="I22" s="708"/>
    </row>
  </sheetData>
  <mergeCells count="16">
    <mergeCell ref="A1:I1"/>
    <mergeCell ref="A2:I2"/>
    <mergeCell ref="A3:I3"/>
    <mergeCell ref="A4:I4"/>
    <mergeCell ref="A5:I5"/>
    <mergeCell ref="A11:B11"/>
    <mergeCell ref="A6:B10"/>
    <mergeCell ref="C6:C10"/>
    <mergeCell ref="I6:I10"/>
    <mergeCell ref="D7:D10"/>
    <mergeCell ref="E7:E10"/>
    <mergeCell ref="G7:G10"/>
    <mergeCell ref="H7:H10"/>
    <mergeCell ref="D6:E6"/>
    <mergeCell ref="F6:F10"/>
    <mergeCell ref="G6:H6"/>
  </mergeCells>
  <pageMargins left="0.5" right="0.5" top="1" bottom="0.5" header="0.2" footer="0.1"/>
  <pageSetup paperSize="5" scale="75" fitToHeight="0" orientation="landscape" r:id="rId1"/>
  <headerFooter>
    <oddFooter>&amp;R&amp;"Arial,Bold"&amp;10Page 35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9" tint="0.39997558519241921"/>
    <pageSetUpPr fitToPage="1"/>
  </sheetPr>
  <dimension ref="A1:K21"/>
  <sheetViews>
    <sheetView showGridLines="0" zoomScale="85" zoomScaleNormal="85" zoomScaleSheetLayoutView="80" zoomScalePageLayoutView="40" workbookViewId="0">
      <selection activeCell="M12" sqref="M12"/>
    </sheetView>
  </sheetViews>
  <sheetFormatPr defaultRowHeight="12.75" customHeight="1" x14ac:dyDescent="0.2"/>
  <cols>
    <col min="1" max="1" width="3" style="28" customWidth="1"/>
    <col min="2" max="2" width="31.7109375" style="28" customWidth="1"/>
    <col min="3" max="3" width="20.5703125" style="86" customWidth="1"/>
    <col min="4" max="4" width="11.85546875" style="28" customWidth="1"/>
    <col min="5" max="7" width="12.7109375" style="28" customWidth="1"/>
    <col min="8" max="9" width="14.7109375" style="28" customWidth="1"/>
    <col min="10" max="10" width="11.42578125" style="28" customWidth="1"/>
    <col min="11" max="248" width="9.140625" style="28"/>
    <col min="249" max="249" width="3" style="28" customWidth="1"/>
    <col min="250" max="250" width="31.7109375" style="28" customWidth="1"/>
    <col min="251" max="251" width="20.5703125" style="28" customWidth="1"/>
    <col min="252" max="252" width="11.85546875" style="28" customWidth="1"/>
    <col min="253" max="255" width="12.7109375" style="28" customWidth="1"/>
    <col min="256" max="259" width="14.7109375" style="28" customWidth="1"/>
    <col min="260" max="264" width="12.7109375" style="28" customWidth="1"/>
    <col min="265" max="265" width="11.42578125" style="28" customWidth="1"/>
    <col min="266" max="504" width="9.140625" style="28"/>
    <col min="505" max="505" width="3" style="28" customWidth="1"/>
    <col min="506" max="506" width="31.7109375" style="28" customWidth="1"/>
    <col min="507" max="507" width="20.5703125" style="28" customWidth="1"/>
    <col min="508" max="508" width="11.85546875" style="28" customWidth="1"/>
    <col min="509" max="511" width="12.7109375" style="28" customWidth="1"/>
    <col min="512" max="515" width="14.7109375" style="28" customWidth="1"/>
    <col min="516" max="520" width="12.7109375" style="28" customWidth="1"/>
    <col min="521" max="521" width="11.42578125" style="28" customWidth="1"/>
    <col min="522" max="760" width="9.140625" style="28"/>
    <col min="761" max="761" width="3" style="28" customWidth="1"/>
    <col min="762" max="762" width="31.7109375" style="28" customWidth="1"/>
    <col min="763" max="763" width="20.5703125" style="28" customWidth="1"/>
    <col min="764" max="764" width="11.85546875" style="28" customWidth="1"/>
    <col min="765" max="767" width="12.7109375" style="28" customWidth="1"/>
    <col min="768" max="771" width="14.7109375" style="28" customWidth="1"/>
    <col min="772" max="776" width="12.7109375" style="28" customWidth="1"/>
    <col min="777" max="777" width="11.42578125" style="28" customWidth="1"/>
    <col min="778" max="1016" width="9.140625" style="28"/>
    <col min="1017" max="1017" width="3" style="28" customWidth="1"/>
    <col min="1018" max="1018" width="31.7109375" style="28" customWidth="1"/>
    <col min="1019" max="1019" width="20.5703125" style="28" customWidth="1"/>
    <col min="1020" max="1020" width="11.85546875" style="28" customWidth="1"/>
    <col min="1021" max="1023" width="12.7109375" style="28" customWidth="1"/>
    <col min="1024" max="1027" width="14.7109375" style="28" customWidth="1"/>
    <col min="1028" max="1032" width="12.7109375" style="28" customWidth="1"/>
    <col min="1033" max="1033" width="11.42578125" style="28" customWidth="1"/>
    <col min="1034" max="1272" width="9.140625" style="28"/>
    <col min="1273" max="1273" width="3" style="28" customWidth="1"/>
    <col min="1274" max="1274" width="31.7109375" style="28" customWidth="1"/>
    <col min="1275" max="1275" width="20.5703125" style="28" customWidth="1"/>
    <col min="1276" max="1276" width="11.85546875" style="28" customWidth="1"/>
    <col min="1277" max="1279" width="12.7109375" style="28" customWidth="1"/>
    <col min="1280" max="1283" width="14.7109375" style="28" customWidth="1"/>
    <col min="1284" max="1288" width="12.7109375" style="28" customWidth="1"/>
    <col min="1289" max="1289" width="11.42578125" style="28" customWidth="1"/>
    <col min="1290" max="1528" width="9.140625" style="28"/>
    <col min="1529" max="1529" width="3" style="28" customWidth="1"/>
    <col min="1530" max="1530" width="31.7109375" style="28" customWidth="1"/>
    <col min="1531" max="1531" width="20.5703125" style="28" customWidth="1"/>
    <col min="1532" max="1532" width="11.85546875" style="28" customWidth="1"/>
    <col min="1533" max="1535" width="12.7109375" style="28" customWidth="1"/>
    <col min="1536" max="1539" width="14.7109375" style="28" customWidth="1"/>
    <col min="1540" max="1544" width="12.7109375" style="28" customWidth="1"/>
    <col min="1545" max="1545" width="11.42578125" style="28" customWidth="1"/>
    <col min="1546" max="1784" width="9.140625" style="28"/>
    <col min="1785" max="1785" width="3" style="28" customWidth="1"/>
    <col min="1786" max="1786" width="31.7109375" style="28" customWidth="1"/>
    <col min="1787" max="1787" width="20.5703125" style="28" customWidth="1"/>
    <col min="1788" max="1788" width="11.85546875" style="28" customWidth="1"/>
    <col min="1789" max="1791" width="12.7109375" style="28" customWidth="1"/>
    <col min="1792" max="1795" width="14.7109375" style="28" customWidth="1"/>
    <col min="1796" max="1800" width="12.7109375" style="28" customWidth="1"/>
    <col min="1801" max="1801" width="11.42578125" style="28" customWidth="1"/>
    <col min="1802" max="2040" width="9.140625" style="28"/>
    <col min="2041" max="2041" width="3" style="28" customWidth="1"/>
    <col min="2042" max="2042" width="31.7109375" style="28" customWidth="1"/>
    <col min="2043" max="2043" width="20.5703125" style="28" customWidth="1"/>
    <col min="2044" max="2044" width="11.85546875" style="28" customWidth="1"/>
    <col min="2045" max="2047" width="12.7109375" style="28" customWidth="1"/>
    <col min="2048" max="2051" width="14.7109375" style="28" customWidth="1"/>
    <col min="2052" max="2056" width="12.7109375" style="28" customWidth="1"/>
    <col min="2057" max="2057" width="11.42578125" style="28" customWidth="1"/>
    <col min="2058" max="2296" width="9.140625" style="28"/>
    <col min="2297" max="2297" width="3" style="28" customWidth="1"/>
    <col min="2298" max="2298" width="31.7109375" style="28" customWidth="1"/>
    <col min="2299" max="2299" width="20.5703125" style="28" customWidth="1"/>
    <col min="2300" max="2300" width="11.85546875" style="28" customWidth="1"/>
    <col min="2301" max="2303" width="12.7109375" style="28" customWidth="1"/>
    <col min="2304" max="2307" width="14.7109375" style="28" customWidth="1"/>
    <col min="2308" max="2312" width="12.7109375" style="28" customWidth="1"/>
    <col min="2313" max="2313" width="11.42578125" style="28" customWidth="1"/>
    <col min="2314" max="2552" width="9.140625" style="28"/>
    <col min="2553" max="2553" width="3" style="28" customWidth="1"/>
    <col min="2554" max="2554" width="31.7109375" style="28" customWidth="1"/>
    <col min="2555" max="2555" width="20.5703125" style="28" customWidth="1"/>
    <col min="2556" max="2556" width="11.85546875" style="28" customWidth="1"/>
    <col min="2557" max="2559" width="12.7109375" style="28" customWidth="1"/>
    <col min="2560" max="2563" width="14.7109375" style="28" customWidth="1"/>
    <col min="2564" max="2568" width="12.7109375" style="28" customWidth="1"/>
    <col min="2569" max="2569" width="11.42578125" style="28" customWidth="1"/>
    <col min="2570" max="2808" width="9.140625" style="28"/>
    <col min="2809" max="2809" width="3" style="28" customWidth="1"/>
    <col min="2810" max="2810" width="31.7109375" style="28" customWidth="1"/>
    <col min="2811" max="2811" width="20.5703125" style="28" customWidth="1"/>
    <col min="2812" max="2812" width="11.85546875" style="28" customWidth="1"/>
    <col min="2813" max="2815" width="12.7109375" style="28" customWidth="1"/>
    <col min="2816" max="2819" width="14.7109375" style="28" customWidth="1"/>
    <col min="2820" max="2824" width="12.7109375" style="28" customWidth="1"/>
    <col min="2825" max="2825" width="11.42578125" style="28" customWidth="1"/>
    <col min="2826" max="3064" width="9.140625" style="28"/>
    <col min="3065" max="3065" width="3" style="28" customWidth="1"/>
    <col min="3066" max="3066" width="31.7109375" style="28" customWidth="1"/>
    <col min="3067" max="3067" width="20.5703125" style="28" customWidth="1"/>
    <col min="3068" max="3068" width="11.85546875" style="28" customWidth="1"/>
    <col min="3069" max="3071" width="12.7109375" style="28" customWidth="1"/>
    <col min="3072" max="3075" width="14.7109375" style="28" customWidth="1"/>
    <col min="3076" max="3080" width="12.7109375" style="28" customWidth="1"/>
    <col min="3081" max="3081" width="11.42578125" style="28" customWidth="1"/>
    <col min="3082" max="3320" width="9.140625" style="28"/>
    <col min="3321" max="3321" width="3" style="28" customWidth="1"/>
    <col min="3322" max="3322" width="31.7109375" style="28" customWidth="1"/>
    <col min="3323" max="3323" width="20.5703125" style="28" customWidth="1"/>
    <col min="3324" max="3324" width="11.85546875" style="28" customWidth="1"/>
    <col min="3325" max="3327" width="12.7109375" style="28" customWidth="1"/>
    <col min="3328" max="3331" width="14.7109375" style="28" customWidth="1"/>
    <col min="3332" max="3336" width="12.7109375" style="28" customWidth="1"/>
    <col min="3337" max="3337" width="11.42578125" style="28" customWidth="1"/>
    <col min="3338" max="3576" width="9.140625" style="28"/>
    <col min="3577" max="3577" width="3" style="28" customWidth="1"/>
    <col min="3578" max="3578" width="31.7109375" style="28" customWidth="1"/>
    <col min="3579" max="3579" width="20.5703125" style="28" customWidth="1"/>
    <col min="3580" max="3580" width="11.85546875" style="28" customWidth="1"/>
    <col min="3581" max="3583" width="12.7109375" style="28" customWidth="1"/>
    <col min="3584" max="3587" width="14.7109375" style="28" customWidth="1"/>
    <col min="3588" max="3592" width="12.7109375" style="28" customWidth="1"/>
    <col min="3593" max="3593" width="11.42578125" style="28" customWidth="1"/>
    <col min="3594" max="3832" width="9.140625" style="28"/>
    <col min="3833" max="3833" width="3" style="28" customWidth="1"/>
    <col min="3834" max="3834" width="31.7109375" style="28" customWidth="1"/>
    <col min="3835" max="3835" width="20.5703125" style="28" customWidth="1"/>
    <col min="3836" max="3836" width="11.85546875" style="28" customWidth="1"/>
    <col min="3837" max="3839" width="12.7109375" style="28" customWidth="1"/>
    <col min="3840" max="3843" width="14.7109375" style="28" customWidth="1"/>
    <col min="3844" max="3848" width="12.7109375" style="28" customWidth="1"/>
    <col min="3849" max="3849" width="11.42578125" style="28" customWidth="1"/>
    <col min="3850" max="4088" width="9.140625" style="28"/>
    <col min="4089" max="4089" width="3" style="28" customWidth="1"/>
    <col min="4090" max="4090" width="31.7109375" style="28" customWidth="1"/>
    <col min="4091" max="4091" width="20.5703125" style="28" customWidth="1"/>
    <col min="4092" max="4092" width="11.85546875" style="28" customWidth="1"/>
    <col min="4093" max="4095" width="12.7109375" style="28" customWidth="1"/>
    <col min="4096" max="4099" width="14.7109375" style="28" customWidth="1"/>
    <col min="4100" max="4104" width="12.7109375" style="28" customWidth="1"/>
    <col min="4105" max="4105" width="11.42578125" style="28" customWidth="1"/>
    <col min="4106" max="4344" width="9.140625" style="28"/>
    <col min="4345" max="4345" width="3" style="28" customWidth="1"/>
    <col min="4346" max="4346" width="31.7109375" style="28" customWidth="1"/>
    <col min="4347" max="4347" width="20.5703125" style="28" customWidth="1"/>
    <col min="4348" max="4348" width="11.85546875" style="28" customWidth="1"/>
    <col min="4349" max="4351" width="12.7109375" style="28" customWidth="1"/>
    <col min="4352" max="4355" width="14.7109375" style="28" customWidth="1"/>
    <col min="4356" max="4360" width="12.7109375" style="28" customWidth="1"/>
    <col min="4361" max="4361" width="11.42578125" style="28" customWidth="1"/>
    <col min="4362" max="4600" width="9.140625" style="28"/>
    <col min="4601" max="4601" width="3" style="28" customWidth="1"/>
    <col min="4602" max="4602" width="31.7109375" style="28" customWidth="1"/>
    <col min="4603" max="4603" width="20.5703125" style="28" customWidth="1"/>
    <col min="4604" max="4604" width="11.85546875" style="28" customWidth="1"/>
    <col min="4605" max="4607" width="12.7109375" style="28" customWidth="1"/>
    <col min="4608" max="4611" width="14.7109375" style="28" customWidth="1"/>
    <col min="4612" max="4616" width="12.7109375" style="28" customWidth="1"/>
    <col min="4617" max="4617" width="11.42578125" style="28" customWidth="1"/>
    <col min="4618" max="4856" width="9.140625" style="28"/>
    <col min="4857" max="4857" width="3" style="28" customWidth="1"/>
    <col min="4858" max="4858" width="31.7109375" style="28" customWidth="1"/>
    <col min="4859" max="4859" width="20.5703125" style="28" customWidth="1"/>
    <col min="4860" max="4860" width="11.85546875" style="28" customWidth="1"/>
    <col min="4861" max="4863" width="12.7109375" style="28" customWidth="1"/>
    <col min="4864" max="4867" width="14.7109375" style="28" customWidth="1"/>
    <col min="4868" max="4872" width="12.7109375" style="28" customWidth="1"/>
    <col min="4873" max="4873" width="11.42578125" style="28" customWidth="1"/>
    <col min="4874" max="5112" width="9.140625" style="28"/>
    <col min="5113" max="5113" width="3" style="28" customWidth="1"/>
    <col min="5114" max="5114" width="31.7109375" style="28" customWidth="1"/>
    <col min="5115" max="5115" width="20.5703125" style="28" customWidth="1"/>
    <col min="5116" max="5116" width="11.85546875" style="28" customWidth="1"/>
    <col min="5117" max="5119" width="12.7109375" style="28" customWidth="1"/>
    <col min="5120" max="5123" width="14.7109375" style="28" customWidth="1"/>
    <col min="5124" max="5128" width="12.7109375" style="28" customWidth="1"/>
    <col min="5129" max="5129" width="11.42578125" style="28" customWidth="1"/>
    <col min="5130" max="5368" width="9.140625" style="28"/>
    <col min="5369" max="5369" width="3" style="28" customWidth="1"/>
    <col min="5370" max="5370" width="31.7109375" style="28" customWidth="1"/>
    <col min="5371" max="5371" width="20.5703125" style="28" customWidth="1"/>
    <col min="5372" max="5372" width="11.85546875" style="28" customWidth="1"/>
    <col min="5373" max="5375" width="12.7109375" style="28" customWidth="1"/>
    <col min="5376" max="5379" width="14.7109375" style="28" customWidth="1"/>
    <col min="5380" max="5384" width="12.7109375" style="28" customWidth="1"/>
    <col min="5385" max="5385" width="11.42578125" style="28" customWidth="1"/>
    <col min="5386" max="5624" width="9.140625" style="28"/>
    <col min="5625" max="5625" width="3" style="28" customWidth="1"/>
    <col min="5626" max="5626" width="31.7109375" style="28" customWidth="1"/>
    <col min="5627" max="5627" width="20.5703125" style="28" customWidth="1"/>
    <col min="5628" max="5628" width="11.85546875" style="28" customWidth="1"/>
    <col min="5629" max="5631" width="12.7109375" style="28" customWidth="1"/>
    <col min="5632" max="5635" width="14.7109375" style="28" customWidth="1"/>
    <col min="5636" max="5640" width="12.7109375" style="28" customWidth="1"/>
    <col min="5641" max="5641" width="11.42578125" style="28" customWidth="1"/>
    <col min="5642" max="5880" width="9.140625" style="28"/>
    <col min="5881" max="5881" width="3" style="28" customWidth="1"/>
    <col min="5882" max="5882" width="31.7109375" style="28" customWidth="1"/>
    <col min="5883" max="5883" width="20.5703125" style="28" customWidth="1"/>
    <col min="5884" max="5884" width="11.85546875" style="28" customWidth="1"/>
    <col min="5885" max="5887" width="12.7109375" style="28" customWidth="1"/>
    <col min="5888" max="5891" width="14.7109375" style="28" customWidth="1"/>
    <col min="5892" max="5896" width="12.7109375" style="28" customWidth="1"/>
    <col min="5897" max="5897" width="11.42578125" style="28" customWidth="1"/>
    <col min="5898" max="6136" width="9.140625" style="28"/>
    <col min="6137" max="6137" width="3" style="28" customWidth="1"/>
    <col min="6138" max="6138" width="31.7109375" style="28" customWidth="1"/>
    <col min="6139" max="6139" width="20.5703125" style="28" customWidth="1"/>
    <col min="6140" max="6140" width="11.85546875" style="28" customWidth="1"/>
    <col min="6141" max="6143" width="12.7109375" style="28" customWidth="1"/>
    <col min="6144" max="6147" width="14.7109375" style="28" customWidth="1"/>
    <col min="6148" max="6152" width="12.7109375" style="28" customWidth="1"/>
    <col min="6153" max="6153" width="11.42578125" style="28" customWidth="1"/>
    <col min="6154" max="6392" width="9.140625" style="28"/>
    <col min="6393" max="6393" width="3" style="28" customWidth="1"/>
    <col min="6394" max="6394" width="31.7109375" style="28" customWidth="1"/>
    <col min="6395" max="6395" width="20.5703125" style="28" customWidth="1"/>
    <col min="6396" max="6396" width="11.85546875" style="28" customWidth="1"/>
    <col min="6397" max="6399" width="12.7109375" style="28" customWidth="1"/>
    <col min="6400" max="6403" width="14.7109375" style="28" customWidth="1"/>
    <col min="6404" max="6408" width="12.7109375" style="28" customWidth="1"/>
    <col min="6409" max="6409" width="11.42578125" style="28" customWidth="1"/>
    <col min="6410" max="6648" width="9.140625" style="28"/>
    <col min="6649" max="6649" width="3" style="28" customWidth="1"/>
    <col min="6650" max="6650" width="31.7109375" style="28" customWidth="1"/>
    <col min="6651" max="6651" width="20.5703125" style="28" customWidth="1"/>
    <col min="6652" max="6652" width="11.85546875" style="28" customWidth="1"/>
    <col min="6653" max="6655" width="12.7109375" style="28" customWidth="1"/>
    <col min="6656" max="6659" width="14.7109375" style="28" customWidth="1"/>
    <col min="6660" max="6664" width="12.7109375" style="28" customWidth="1"/>
    <col min="6665" max="6665" width="11.42578125" style="28" customWidth="1"/>
    <col min="6666" max="6904" width="9.140625" style="28"/>
    <col min="6905" max="6905" width="3" style="28" customWidth="1"/>
    <col min="6906" max="6906" width="31.7109375" style="28" customWidth="1"/>
    <col min="6907" max="6907" width="20.5703125" style="28" customWidth="1"/>
    <col min="6908" max="6908" width="11.85546875" style="28" customWidth="1"/>
    <col min="6909" max="6911" width="12.7109375" style="28" customWidth="1"/>
    <col min="6912" max="6915" width="14.7109375" style="28" customWidth="1"/>
    <col min="6916" max="6920" width="12.7109375" style="28" customWidth="1"/>
    <col min="6921" max="6921" width="11.42578125" style="28" customWidth="1"/>
    <col min="6922" max="7160" width="9.140625" style="28"/>
    <col min="7161" max="7161" width="3" style="28" customWidth="1"/>
    <col min="7162" max="7162" width="31.7109375" style="28" customWidth="1"/>
    <col min="7163" max="7163" width="20.5703125" style="28" customWidth="1"/>
    <col min="7164" max="7164" width="11.85546875" style="28" customWidth="1"/>
    <col min="7165" max="7167" width="12.7109375" style="28" customWidth="1"/>
    <col min="7168" max="7171" width="14.7109375" style="28" customWidth="1"/>
    <col min="7172" max="7176" width="12.7109375" style="28" customWidth="1"/>
    <col min="7177" max="7177" width="11.42578125" style="28" customWidth="1"/>
    <col min="7178" max="7416" width="9.140625" style="28"/>
    <col min="7417" max="7417" width="3" style="28" customWidth="1"/>
    <col min="7418" max="7418" width="31.7109375" style="28" customWidth="1"/>
    <col min="7419" max="7419" width="20.5703125" style="28" customWidth="1"/>
    <col min="7420" max="7420" width="11.85546875" style="28" customWidth="1"/>
    <col min="7421" max="7423" width="12.7109375" style="28" customWidth="1"/>
    <col min="7424" max="7427" width="14.7109375" style="28" customWidth="1"/>
    <col min="7428" max="7432" width="12.7109375" style="28" customWidth="1"/>
    <col min="7433" max="7433" width="11.42578125" style="28" customWidth="1"/>
    <col min="7434" max="7672" width="9.140625" style="28"/>
    <col min="7673" max="7673" width="3" style="28" customWidth="1"/>
    <col min="7674" max="7674" width="31.7109375" style="28" customWidth="1"/>
    <col min="7675" max="7675" width="20.5703125" style="28" customWidth="1"/>
    <col min="7676" max="7676" width="11.85546875" style="28" customWidth="1"/>
    <col min="7677" max="7679" width="12.7109375" style="28" customWidth="1"/>
    <col min="7680" max="7683" width="14.7109375" style="28" customWidth="1"/>
    <col min="7684" max="7688" width="12.7109375" style="28" customWidth="1"/>
    <col min="7689" max="7689" width="11.42578125" style="28" customWidth="1"/>
    <col min="7690" max="7928" width="9.140625" style="28"/>
    <col min="7929" max="7929" width="3" style="28" customWidth="1"/>
    <col min="7930" max="7930" width="31.7109375" style="28" customWidth="1"/>
    <col min="7931" max="7931" width="20.5703125" style="28" customWidth="1"/>
    <col min="7932" max="7932" width="11.85546875" style="28" customWidth="1"/>
    <col min="7933" max="7935" width="12.7109375" style="28" customWidth="1"/>
    <col min="7936" max="7939" width="14.7109375" style="28" customWidth="1"/>
    <col min="7940" max="7944" width="12.7109375" style="28" customWidth="1"/>
    <col min="7945" max="7945" width="11.42578125" style="28" customWidth="1"/>
    <col min="7946" max="8184" width="9.140625" style="28"/>
    <col min="8185" max="8185" width="3" style="28" customWidth="1"/>
    <col min="8186" max="8186" width="31.7109375" style="28" customWidth="1"/>
    <col min="8187" max="8187" width="20.5703125" style="28" customWidth="1"/>
    <col min="8188" max="8188" width="11.85546875" style="28" customWidth="1"/>
    <col min="8189" max="8191" width="12.7109375" style="28" customWidth="1"/>
    <col min="8192" max="8195" width="14.7109375" style="28" customWidth="1"/>
    <col min="8196" max="8200" width="12.7109375" style="28" customWidth="1"/>
    <col min="8201" max="8201" width="11.42578125" style="28" customWidth="1"/>
    <col min="8202" max="8440" width="9.140625" style="28"/>
    <col min="8441" max="8441" width="3" style="28" customWidth="1"/>
    <col min="8442" max="8442" width="31.7109375" style="28" customWidth="1"/>
    <col min="8443" max="8443" width="20.5703125" style="28" customWidth="1"/>
    <col min="8444" max="8444" width="11.85546875" style="28" customWidth="1"/>
    <col min="8445" max="8447" width="12.7109375" style="28" customWidth="1"/>
    <col min="8448" max="8451" width="14.7109375" style="28" customWidth="1"/>
    <col min="8452" max="8456" width="12.7109375" style="28" customWidth="1"/>
    <col min="8457" max="8457" width="11.42578125" style="28" customWidth="1"/>
    <col min="8458" max="8696" width="9.140625" style="28"/>
    <col min="8697" max="8697" width="3" style="28" customWidth="1"/>
    <col min="8698" max="8698" width="31.7109375" style="28" customWidth="1"/>
    <col min="8699" max="8699" width="20.5703125" style="28" customWidth="1"/>
    <col min="8700" max="8700" width="11.85546875" style="28" customWidth="1"/>
    <col min="8701" max="8703" width="12.7109375" style="28" customWidth="1"/>
    <col min="8704" max="8707" width="14.7109375" style="28" customWidth="1"/>
    <col min="8708" max="8712" width="12.7109375" style="28" customWidth="1"/>
    <col min="8713" max="8713" width="11.42578125" style="28" customWidth="1"/>
    <col min="8714" max="8952" width="9.140625" style="28"/>
    <col min="8953" max="8953" width="3" style="28" customWidth="1"/>
    <col min="8954" max="8954" width="31.7109375" style="28" customWidth="1"/>
    <col min="8955" max="8955" width="20.5703125" style="28" customWidth="1"/>
    <col min="8956" max="8956" width="11.85546875" style="28" customWidth="1"/>
    <col min="8957" max="8959" width="12.7109375" style="28" customWidth="1"/>
    <col min="8960" max="8963" width="14.7109375" style="28" customWidth="1"/>
    <col min="8964" max="8968" width="12.7109375" style="28" customWidth="1"/>
    <col min="8969" max="8969" width="11.42578125" style="28" customWidth="1"/>
    <col min="8970" max="9208" width="9.140625" style="28"/>
    <col min="9209" max="9209" width="3" style="28" customWidth="1"/>
    <col min="9210" max="9210" width="31.7109375" style="28" customWidth="1"/>
    <col min="9211" max="9211" width="20.5703125" style="28" customWidth="1"/>
    <col min="9212" max="9212" width="11.85546875" style="28" customWidth="1"/>
    <col min="9213" max="9215" width="12.7109375" style="28" customWidth="1"/>
    <col min="9216" max="9219" width="14.7109375" style="28" customWidth="1"/>
    <col min="9220" max="9224" width="12.7109375" style="28" customWidth="1"/>
    <col min="9225" max="9225" width="11.42578125" style="28" customWidth="1"/>
    <col min="9226" max="9464" width="9.140625" style="28"/>
    <col min="9465" max="9465" width="3" style="28" customWidth="1"/>
    <col min="9466" max="9466" width="31.7109375" style="28" customWidth="1"/>
    <col min="9467" max="9467" width="20.5703125" style="28" customWidth="1"/>
    <col min="9468" max="9468" width="11.85546875" style="28" customWidth="1"/>
    <col min="9469" max="9471" width="12.7109375" style="28" customWidth="1"/>
    <col min="9472" max="9475" width="14.7109375" style="28" customWidth="1"/>
    <col min="9476" max="9480" width="12.7109375" style="28" customWidth="1"/>
    <col min="9481" max="9481" width="11.42578125" style="28" customWidth="1"/>
    <col min="9482" max="9720" width="9.140625" style="28"/>
    <col min="9721" max="9721" width="3" style="28" customWidth="1"/>
    <col min="9722" max="9722" width="31.7109375" style="28" customWidth="1"/>
    <col min="9723" max="9723" width="20.5703125" style="28" customWidth="1"/>
    <col min="9724" max="9724" width="11.85546875" style="28" customWidth="1"/>
    <col min="9725" max="9727" width="12.7109375" style="28" customWidth="1"/>
    <col min="9728" max="9731" width="14.7109375" style="28" customWidth="1"/>
    <col min="9732" max="9736" width="12.7109375" style="28" customWidth="1"/>
    <col min="9737" max="9737" width="11.42578125" style="28" customWidth="1"/>
    <col min="9738" max="9976" width="9.140625" style="28"/>
    <col min="9977" max="9977" width="3" style="28" customWidth="1"/>
    <col min="9978" max="9978" width="31.7109375" style="28" customWidth="1"/>
    <col min="9979" max="9979" width="20.5703125" style="28" customWidth="1"/>
    <col min="9980" max="9980" width="11.85546875" style="28" customWidth="1"/>
    <col min="9981" max="9983" width="12.7109375" style="28" customWidth="1"/>
    <col min="9984" max="9987" width="14.7109375" style="28" customWidth="1"/>
    <col min="9988" max="9992" width="12.7109375" style="28" customWidth="1"/>
    <col min="9993" max="9993" width="11.42578125" style="28" customWidth="1"/>
    <col min="9994" max="10232" width="9.140625" style="28"/>
    <col min="10233" max="10233" width="3" style="28" customWidth="1"/>
    <col min="10234" max="10234" width="31.7109375" style="28" customWidth="1"/>
    <col min="10235" max="10235" width="20.5703125" style="28" customWidth="1"/>
    <col min="10236" max="10236" width="11.85546875" style="28" customWidth="1"/>
    <col min="10237" max="10239" width="12.7109375" style="28" customWidth="1"/>
    <col min="10240" max="10243" width="14.7109375" style="28" customWidth="1"/>
    <col min="10244" max="10248" width="12.7109375" style="28" customWidth="1"/>
    <col min="10249" max="10249" width="11.42578125" style="28" customWidth="1"/>
    <col min="10250" max="10488" width="9.140625" style="28"/>
    <col min="10489" max="10489" width="3" style="28" customWidth="1"/>
    <col min="10490" max="10490" width="31.7109375" style="28" customWidth="1"/>
    <col min="10491" max="10491" width="20.5703125" style="28" customWidth="1"/>
    <col min="10492" max="10492" width="11.85546875" style="28" customWidth="1"/>
    <col min="10493" max="10495" width="12.7109375" style="28" customWidth="1"/>
    <col min="10496" max="10499" width="14.7109375" style="28" customWidth="1"/>
    <col min="10500" max="10504" width="12.7109375" style="28" customWidth="1"/>
    <col min="10505" max="10505" width="11.42578125" style="28" customWidth="1"/>
    <col min="10506" max="10744" width="9.140625" style="28"/>
    <col min="10745" max="10745" width="3" style="28" customWidth="1"/>
    <col min="10746" max="10746" width="31.7109375" style="28" customWidth="1"/>
    <col min="10747" max="10747" width="20.5703125" style="28" customWidth="1"/>
    <col min="10748" max="10748" width="11.85546875" style="28" customWidth="1"/>
    <col min="10749" max="10751" width="12.7109375" style="28" customWidth="1"/>
    <col min="10752" max="10755" width="14.7109375" style="28" customWidth="1"/>
    <col min="10756" max="10760" width="12.7109375" style="28" customWidth="1"/>
    <col min="10761" max="10761" width="11.42578125" style="28" customWidth="1"/>
    <col min="10762" max="11000" width="9.140625" style="28"/>
    <col min="11001" max="11001" width="3" style="28" customWidth="1"/>
    <col min="11002" max="11002" width="31.7109375" style="28" customWidth="1"/>
    <col min="11003" max="11003" width="20.5703125" style="28" customWidth="1"/>
    <col min="11004" max="11004" width="11.85546875" style="28" customWidth="1"/>
    <col min="11005" max="11007" width="12.7109375" style="28" customWidth="1"/>
    <col min="11008" max="11011" width="14.7109375" style="28" customWidth="1"/>
    <col min="11012" max="11016" width="12.7109375" style="28" customWidth="1"/>
    <col min="11017" max="11017" width="11.42578125" style="28" customWidth="1"/>
    <col min="11018" max="11256" width="9.140625" style="28"/>
    <col min="11257" max="11257" width="3" style="28" customWidth="1"/>
    <col min="11258" max="11258" width="31.7109375" style="28" customWidth="1"/>
    <col min="11259" max="11259" width="20.5703125" style="28" customWidth="1"/>
    <col min="11260" max="11260" width="11.85546875" style="28" customWidth="1"/>
    <col min="11261" max="11263" width="12.7109375" style="28" customWidth="1"/>
    <col min="11264" max="11267" width="14.7109375" style="28" customWidth="1"/>
    <col min="11268" max="11272" width="12.7109375" style="28" customWidth="1"/>
    <col min="11273" max="11273" width="11.42578125" style="28" customWidth="1"/>
    <col min="11274" max="11512" width="9.140625" style="28"/>
    <col min="11513" max="11513" width="3" style="28" customWidth="1"/>
    <col min="11514" max="11514" width="31.7109375" style="28" customWidth="1"/>
    <col min="11515" max="11515" width="20.5703125" style="28" customWidth="1"/>
    <col min="11516" max="11516" width="11.85546875" style="28" customWidth="1"/>
    <col min="11517" max="11519" width="12.7109375" style="28" customWidth="1"/>
    <col min="11520" max="11523" width="14.7109375" style="28" customWidth="1"/>
    <col min="11524" max="11528" width="12.7109375" style="28" customWidth="1"/>
    <col min="11529" max="11529" width="11.42578125" style="28" customWidth="1"/>
    <col min="11530" max="11768" width="9.140625" style="28"/>
    <col min="11769" max="11769" width="3" style="28" customWidth="1"/>
    <col min="11770" max="11770" width="31.7109375" style="28" customWidth="1"/>
    <col min="11771" max="11771" width="20.5703125" style="28" customWidth="1"/>
    <col min="11772" max="11772" width="11.85546875" style="28" customWidth="1"/>
    <col min="11773" max="11775" width="12.7109375" style="28" customWidth="1"/>
    <col min="11776" max="11779" width="14.7109375" style="28" customWidth="1"/>
    <col min="11780" max="11784" width="12.7109375" style="28" customWidth="1"/>
    <col min="11785" max="11785" width="11.42578125" style="28" customWidth="1"/>
    <col min="11786" max="12024" width="9.140625" style="28"/>
    <col min="12025" max="12025" width="3" style="28" customWidth="1"/>
    <col min="12026" max="12026" width="31.7109375" style="28" customWidth="1"/>
    <col min="12027" max="12027" width="20.5703125" style="28" customWidth="1"/>
    <col min="12028" max="12028" width="11.85546875" style="28" customWidth="1"/>
    <col min="12029" max="12031" width="12.7109375" style="28" customWidth="1"/>
    <col min="12032" max="12035" width="14.7109375" style="28" customWidth="1"/>
    <col min="12036" max="12040" width="12.7109375" style="28" customWidth="1"/>
    <col min="12041" max="12041" width="11.42578125" style="28" customWidth="1"/>
    <col min="12042" max="12280" width="9.140625" style="28"/>
    <col min="12281" max="12281" width="3" style="28" customWidth="1"/>
    <col min="12282" max="12282" width="31.7109375" style="28" customWidth="1"/>
    <col min="12283" max="12283" width="20.5703125" style="28" customWidth="1"/>
    <col min="12284" max="12284" width="11.85546875" style="28" customWidth="1"/>
    <col min="12285" max="12287" width="12.7109375" style="28" customWidth="1"/>
    <col min="12288" max="12291" width="14.7109375" style="28" customWidth="1"/>
    <col min="12292" max="12296" width="12.7109375" style="28" customWidth="1"/>
    <col min="12297" max="12297" width="11.42578125" style="28" customWidth="1"/>
    <col min="12298" max="12536" width="9.140625" style="28"/>
    <col min="12537" max="12537" width="3" style="28" customWidth="1"/>
    <col min="12538" max="12538" width="31.7109375" style="28" customWidth="1"/>
    <col min="12539" max="12539" width="20.5703125" style="28" customWidth="1"/>
    <col min="12540" max="12540" width="11.85546875" style="28" customWidth="1"/>
    <col min="12541" max="12543" width="12.7109375" style="28" customWidth="1"/>
    <col min="12544" max="12547" width="14.7109375" style="28" customWidth="1"/>
    <col min="12548" max="12552" width="12.7109375" style="28" customWidth="1"/>
    <col min="12553" max="12553" width="11.42578125" style="28" customWidth="1"/>
    <col min="12554" max="12792" width="9.140625" style="28"/>
    <col min="12793" max="12793" width="3" style="28" customWidth="1"/>
    <col min="12794" max="12794" width="31.7109375" style="28" customWidth="1"/>
    <col min="12795" max="12795" width="20.5703125" style="28" customWidth="1"/>
    <col min="12796" max="12796" width="11.85546875" style="28" customWidth="1"/>
    <col min="12797" max="12799" width="12.7109375" style="28" customWidth="1"/>
    <col min="12800" max="12803" width="14.7109375" style="28" customWidth="1"/>
    <col min="12804" max="12808" width="12.7109375" style="28" customWidth="1"/>
    <col min="12809" max="12809" width="11.42578125" style="28" customWidth="1"/>
    <col min="12810" max="13048" width="9.140625" style="28"/>
    <col min="13049" max="13049" width="3" style="28" customWidth="1"/>
    <col min="13050" max="13050" width="31.7109375" style="28" customWidth="1"/>
    <col min="13051" max="13051" width="20.5703125" style="28" customWidth="1"/>
    <col min="13052" max="13052" width="11.85546875" style="28" customWidth="1"/>
    <col min="13053" max="13055" width="12.7109375" style="28" customWidth="1"/>
    <col min="13056" max="13059" width="14.7109375" style="28" customWidth="1"/>
    <col min="13060" max="13064" width="12.7109375" style="28" customWidth="1"/>
    <col min="13065" max="13065" width="11.42578125" style="28" customWidth="1"/>
    <col min="13066" max="13304" width="9.140625" style="28"/>
    <col min="13305" max="13305" width="3" style="28" customWidth="1"/>
    <col min="13306" max="13306" width="31.7109375" style="28" customWidth="1"/>
    <col min="13307" max="13307" width="20.5703125" style="28" customWidth="1"/>
    <col min="13308" max="13308" width="11.85546875" style="28" customWidth="1"/>
    <col min="13309" max="13311" width="12.7109375" style="28" customWidth="1"/>
    <col min="13312" max="13315" width="14.7109375" style="28" customWidth="1"/>
    <col min="13316" max="13320" width="12.7109375" style="28" customWidth="1"/>
    <col min="13321" max="13321" width="11.42578125" style="28" customWidth="1"/>
    <col min="13322" max="13560" width="9.140625" style="28"/>
    <col min="13561" max="13561" width="3" style="28" customWidth="1"/>
    <col min="13562" max="13562" width="31.7109375" style="28" customWidth="1"/>
    <col min="13563" max="13563" width="20.5703125" style="28" customWidth="1"/>
    <col min="13564" max="13564" width="11.85546875" style="28" customWidth="1"/>
    <col min="13565" max="13567" width="12.7109375" style="28" customWidth="1"/>
    <col min="13568" max="13571" width="14.7109375" style="28" customWidth="1"/>
    <col min="13572" max="13576" width="12.7109375" style="28" customWidth="1"/>
    <col min="13577" max="13577" width="11.42578125" style="28" customWidth="1"/>
    <col min="13578" max="13816" width="9.140625" style="28"/>
    <col min="13817" max="13817" width="3" style="28" customWidth="1"/>
    <col min="13818" max="13818" width="31.7109375" style="28" customWidth="1"/>
    <col min="13819" max="13819" width="20.5703125" style="28" customWidth="1"/>
    <col min="13820" max="13820" width="11.85546875" style="28" customWidth="1"/>
    <col min="13821" max="13823" width="12.7109375" style="28" customWidth="1"/>
    <col min="13824" max="13827" width="14.7109375" style="28" customWidth="1"/>
    <col min="13828" max="13832" width="12.7109375" style="28" customWidth="1"/>
    <col min="13833" max="13833" width="11.42578125" style="28" customWidth="1"/>
    <col min="13834" max="14072" width="9.140625" style="28"/>
    <col min="14073" max="14073" width="3" style="28" customWidth="1"/>
    <col min="14074" max="14074" width="31.7109375" style="28" customWidth="1"/>
    <col min="14075" max="14075" width="20.5703125" style="28" customWidth="1"/>
    <col min="14076" max="14076" width="11.85546875" style="28" customWidth="1"/>
    <col min="14077" max="14079" width="12.7109375" style="28" customWidth="1"/>
    <col min="14080" max="14083" width="14.7109375" style="28" customWidth="1"/>
    <col min="14084" max="14088" width="12.7109375" style="28" customWidth="1"/>
    <col min="14089" max="14089" width="11.42578125" style="28" customWidth="1"/>
    <col min="14090" max="14328" width="9.140625" style="28"/>
    <col min="14329" max="14329" width="3" style="28" customWidth="1"/>
    <col min="14330" max="14330" width="31.7109375" style="28" customWidth="1"/>
    <col min="14331" max="14331" width="20.5703125" style="28" customWidth="1"/>
    <col min="14332" max="14332" width="11.85546875" style="28" customWidth="1"/>
    <col min="14333" max="14335" width="12.7109375" style="28" customWidth="1"/>
    <col min="14336" max="14339" width="14.7109375" style="28" customWidth="1"/>
    <col min="14340" max="14344" width="12.7109375" style="28" customWidth="1"/>
    <col min="14345" max="14345" width="11.42578125" style="28" customWidth="1"/>
    <col min="14346" max="14584" width="9.140625" style="28"/>
    <col min="14585" max="14585" width="3" style="28" customWidth="1"/>
    <col min="14586" max="14586" width="31.7109375" style="28" customWidth="1"/>
    <col min="14587" max="14587" width="20.5703125" style="28" customWidth="1"/>
    <col min="14588" max="14588" width="11.85546875" style="28" customWidth="1"/>
    <col min="14589" max="14591" width="12.7109375" style="28" customWidth="1"/>
    <col min="14592" max="14595" width="14.7109375" style="28" customWidth="1"/>
    <col min="14596" max="14600" width="12.7109375" style="28" customWidth="1"/>
    <col min="14601" max="14601" width="11.42578125" style="28" customWidth="1"/>
    <col min="14602" max="14840" width="9.140625" style="28"/>
    <col min="14841" max="14841" width="3" style="28" customWidth="1"/>
    <col min="14842" max="14842" width="31.7109375" style="28" customWidth="1"/>
    <col min="14843" max="14843" width="20.5703125" style="28" customWidth="1"/>
    <col min="14844" max="14844" width="11.85546875" style="28" customWidth="1"/>
    <col min="14845" max="14847" width="12.7109375" style="28" customWidth="1"/>
    <col min="14848" max="14851" width="14.7109375" style="28" customWidth="1"/>
    <col min="14852" max="14856" width="12.7109375" style="28" customWidth="1"/>
    <col min="14857" max="14857" width="11.42578125" style="28" customWidth="1"/>
    <col min="14858" max="15096" width="9.140625" style="28"/>
    <col min="15097" max="15097" width="3" style="28" customWidth="1"/>
    <col min="15098" max="15098" width="31.7109375" style="28" customWidth="1"/>
    <col min="15099" max="15099" width="20.5703125" style="28" customWidth="1"/>
    <col min="15100" max="15100" width="11.85546875" style="28" customWidth="1"/>
    <col min="15101" max="15103" width="12.7109375" style="28" customWidth="1"/>
    <col min="15104" max="15107" width="14.7109375" style="28" customWidth="1"/>
    <col min="15108" max="15112" width="12.7109375" style="28" customWidth="1"/>
    <col min="15113" max="15113" width="11.42578125" style="28" customWidth="1"/>
    <col min="15114" max="15352" width="9.140625" style="28"/>
    <col min="15353" max="15353" width="3" style="28" customWidth="1"/>
    <col min="15354" max="15354" width="31.7109375" style="28" customWidth="1"/>
    <col min="15355" max="15355" width="20.5703125" style="28" customWidth="1"/>
    <col min="15356" max="15356" width="11.85546875" style="28" customWidth="1"/>
    <col min="15357" max="15359" width="12.7109375" style="28" customWidth="1"/>
    <col min="15360" max="15363" width="14.7109375" style="28" customWidth="1"/>
    <col min="15364" max="15368" width="12.7109375" style="28" customWidth="1"/>
    <col min="15369" max="15369" width="11.42578125" style="28" customWidth="1"/>
    <col min="15370" max="15608" width="9.140625" style="28"/>
    <col min="15609" max="15609" width="3" style="28" customWidth="1"/>
    <col min="15610" max="15610" width="31.7109375" style="28" customWidth="1"/>
    <col min="15611" max="15611" width="20.5703125" style="28" customWidth="1"/>
    <col min="15612" max="15612" width="11.85546875" style="28" customWidth="1"/>
    <col min="15613" max="15615" width="12.7109375" style="28" customWidth="1"/>
    <col min="15616" max="15619" width="14.7109375" style="28" customWidth="1"/>
    <col min="15620" max="15624" width="12.7109375" style="28" customWidth="1"/>
    <col min="15625" max="15625" width="11.42578125" style="28" customWidth="1"/>
    <col min="15626" max="15864" width="9.140625" style="28"/>
    <col min="15865" max="15865" width="3" style="28" customWidth="1"/>
    <col min="15866" max="15866" width="31.7109375" style="28" customWidth="1"/>
    <col min="15867" max="15867" width="20.5703125" style="28" customWidth="1"/>
    <col min="15868" max="15868" width="11.85546875" style="28" customWidth="1"/>
    <col min="15869" max="15871" width="12.7109375" style="28" customWidth="1"/>
    <col min="15872" max="15875" width="14.7109375" style="28" customWidth="1"/>
    <col min="15876" max="15880" width="12.7109375" style="28" customWidth="1"/>
    <col min="15881" max="15881" width="11.42578125" style="28" customWidth="1"/>
    <col min="15882" max="16120" width="9.140625" style="28"/>
    <col min="16121" max="16121" width="3" style="28" customWidth="1"/>
    <col min="16122" max="16122" width="31.7109375" style="28" customWidth="1"/>
    <col min="16123" max="16123" width="20.5703125" style="28" customWidth="1"/>
    <col min="16124" max="16124" width="11.85546875" style="28" customWidth="1"/>
    <col min="16125" max="16127" width="12.7109375" style="28" customWidth="1"/>
    <col min="16128" max="16131" width="14.7109375" style="28" customWidth="1"/>
    <col min="16132" max="16136" width="12.7109375" style="28" customWidth="1"/>
    <col min="16137" max="16137" width="11.42578125" style="28" customWidth="1"/>
    <col min="16138" max="16384" width="9.140625" style="28"/>
  </cols>
  <sheetData>
    <row r="1" spans="1:11" s="91" customFormat="1" ht="14.1" customHeight="1" x14ac:dyDescent="0.25">
      <c r="A1" s="1064" t="str">
        <f>'Chattel Mortgage'!A1:I1</f>
        <v>NAME OF INSURANCE COMPANY</v>
      </c>
      <c r="B1" s="1064"/>
      <c r="C1" s="1064"/>
      <c r="D1" s="1064"/>
      <c r="E1" s="1064"/>
      <c r="F1" s="1064"/>
      <c r="G1" s="1064"/>
      <c r="H1" s="1064"/>
      <c r="I1" s="1064"/>
      <c r="J1" s="1064"/>
    </row>
    <row r="2" spans="1:11" s="91" customFormat="1" ht="14.1" customHeight="1" x14ac:dyDescent="0.25">
      <c r="A2" s="1064" t="str">
        <f>'Chattel Mortgage'!A2:I2</f>
        <v>STATEMENT OF CAPITAL, RESERVES AND SURPLUS INVESTMENTS</v>
      </c>
      <c r="B2" s="1064"/>
      <c r="C2" s="1064"/>
      <c r="D2" s="1064"/>
      <c r="E2" s="1064"/>
      <c r="F2" s="1064"/>
      <c r="G2" s="1064"/>
      <c r="H2" s="1064"/>
      <c r="I2" s="1064"/>
      <c r="J2" s="1064"/>
    </row>
    <row r="3" spans="1:11" s="331" customFormat="1" ht="14.1" customHeight="1" x14ac:dyDescent="0.25">
      <c r="A3" s="1064" t="str">
        <f>'Chattel Mortgage'!A3:I3</f>
        <v>AS OF DATE</v>
      </c>
      <c r="B3" s="1064"/>
      <c r="C3" s="1064"/>
      <c r="D3" s="1064"/>
      <c r="E3" s="1064"/>
      <c r="F3" s="1064"/>
      <c r="G3" s="1064"/>
      <c r="H3" s="1064"/>
      <c r="I3" s="1064"/>
      <c r="J3" s="1064"/>
    </row>
    <row r="4" spans="1:11" s="91" customFormat="1" ht="14.1" customHeight="1" thickBot="1" x14ac:dyDescent="0.3">
      <c r="A4" s="1123"/>
      <c r="B4" s="1123"/>
      <c r="C4" s="1123"/>
      <c r="D4" s="1123"/>
      <c r="E4" s="1123"/>
      <c r="F4" s="1123"/>
      <c r="G4" s="1123"/>
      <c r="H4" s="1123"/>
      <c r="I4" s="1123"/>
      <c r="J4" s="1123"/>
    </row>
    <row r="5" spans="1:11" s="91" customFormat="1" ht="14.1" customHeight="1" x14ac:dyDescent="0.2">
      <c r="A5" s="966" t="s">
        <v>210</v>
      </c>
      <c r="B5" s="968"/>
      <c r="C5" s="975" t="s">
        <v>222</v>
      </c>
      <c r="D5" s="975" t="s">
        <v>211</v>
      </c>
      <c r="E5" s="1050" t="s">
        <v>212</v>
      </c>
      <c r="F5" s="1050"/>
      <c r="G5" s="975" t="s">
        <v>213</v>
      </c>
      <c r="H5" s="1050" t="s">
        <v>202</v>
      </c>
      <c r="I5" s="1050"/>
      <c r="J5" s="999" t="s">
        <v>63</v>
      </c>
      <c r="K5" s="195"/>
    </row>
    <row r="6" spans="1:11" s="195" customFormat="1" ht="12.75" customHeight="1" x14ac:dyDescent="0.25">
      <c r="A6" s="969"/>
      <c r="B6" s="971"/>
      <c r="C6" s="976"/>
      <c r="D6" s="976"/>
      <c r="E6" s="1085" t="s">
        <v>214</v>
      </c>
      <c r="F6" s="1085" t="s">
        <v>215</v>
      </c>
      <c r="G6" s="976"/>
      <c r="H6" s="1085" t="s">
        <v>348</v>
      </c>
      <c r="I6" s="1085" t="s">
        <v>349</v>
      </c>
      <c r="J6" s="1000"/>
    </row>
    <row r="7" spans="1:11" s="195" customFormat="1" ht="12.75" customHeight="1" x14ac:dyDescent="0.25">
      <c r="A7" s="969"/>
      <c r="B7" s="971"/>
      <c r="C7" s="976"/>
      <c r="D7" s="976"/>
      <c r="E7" s="976"/>
      <c r="F7" s="976"/>
      <c r="G7" s="976"/>
      <c r="H7" s="976"/>
      <c r="I7" s="976"/>
      <c r="J7" s="1000"/>
    </row>
    <row r="8" spans="1:11" s="195" customFormat="1" ht="12.75" customHeight="1" x14ac:dyDescent="0.25">
      <c r="A8" s="969"/>
      <c r="B8" s="971"/>
      <c r="C8" s="976"/>
      <c r="D8" s="976"/>
      <c r="E8" s="976"/>
      <c r="F8" s="976"/>
      <c r="G8" s="976"/>
      <c r="H8" s="976"/>
      <c r="I8" s="976"/>
      <c r="J8" s="1000"/>
    </row>
    <row r="9" spans="1:11" s="195" customFormat="1" ht="12.75" customHeight="1" x14ac:dyDescent="0.25">
      <c r="A9" s="972"/>
      <c r="B9" s="974"/>
      <c r="C9" s="977"/>
      <c r="D9" s="977"/>
      <c r="E9" s="977"/>
      <c r="F9" s="977"/>
      <c r="G9" s="977"/>
      <c r="H9" s="977"/>
      <c r="I9" s="977"/>
      <c r="J9" s="1001"/>
    </row>
    <row r="10" spans="1:11" s="195" customFormat="1" ht="12.75" customHeight="1" thickBot="1" x14ac:dyDescent="0.25">
      <c r="A10" s="1114"/>
      <c r="B10" s="1115"/>
      <c r="C10" s="26"/>
      <c r="D10" s="26"/>
      <c r="E10" s="26"/>
      <c r="F10" s="26"/>
      <c r="G10" s="26"/>
      <c r="H10" s="26"/>
      <c r="I10" s="26"/>
      <c r="J10" s="99"/>
      <c r="K10" s="28"/>
    </row>
    <row r="11" spans="1:11" ht="12.75" customHeight="1" x14ac:dyDescent="0.2">
      <c r="A11" s="124"/>
      <c r="B11" s="319"/>
      <c r="C11" s="169"/>
      <c r="D11" s="31"/>
      <c r="E11" s="31"/>
      <c r="F11" s="31"/>
      <c r="G11" s="31"/>
      <c r="H11" s="31"/>
      <c r="I11" s="31"/>
      <c r="J11" s="32"/>
    </row>
    <row r="12" spans="1:11" ht="12.75" customHeight="1" x14ac:dyDescent="0.2">
      <c r="A12" s="321" t="s">
        <v>193</v>
      </c>
      <c r="B12" s="322"/>
      <c r="C12" s="36"/>
      <c r="D12" s="337"/>
      <c r="E12" s="337"/>
      <c r="F12" s="337"/>
      <c r="G12" s="58"/>
      <c r="H12" s="172"/>
      <c r="I12" s="172"/>
      <c r="J12" s="38"/>
    </row>
    <row r="13" spans="1:11" ht="12.75" customHeight="1" x14ac:dyDescent="0.2">
      <c r="A13" s="339">
        <v>1</v>
      </c>
      <c r="B13" s="104"/>
      <c r="C13" s="104"/>
      <c r="D13" s="347"/>
      <c r="E13" s="347"/>
      <c r="F13" s="347"/>
      <c r="G13" s="41"/>
      <c r="H13" s="154"/>
      <c r="I13" s="154"/>
      <c r="J13" s="42"/>
    </row>
    <row r="14" spans="1:11" ht="12.75" customHeight="1" x14ac:dyDescent="0.2">
      <c r="A14" s="339">
        <v>2</v>
      </c>
      <c r="B14" s="105"/>
      <c r="C14" s="105"/>
      <c r="D14" s="348"/>
      <c r="E14" s="348"/>
      <c r="F14" s="348"/>
      <c r="G14" s="45"/>
      <c r="H14" s="158"/>
      <c r="I14" s="158"/>
      <c r="J14" s="47"/>
    </row>
    <row r="15" spans="1:11" ht="12.75" customHeight="1" x14ac:dyDescent="0.2">
      <c r="A15" s="339">
        <v>3</v>
      </c>
      <c r="B15" s="105"/>
      <c r="C15" s="105"/>
      <c r="D15" s="348"/>
      <c r="E15" s="348"/>
      <c r="F15" s="348"/>
      <c r="G15" s="45"/>
      <c r="H15" s="158"/>
      <c r="I15" s="158"/>
      <c r="J15" s="47"/>
    </row>
    <row r="16" spans="1:11" ht="12.75" customHeight="1" x14ac:dyDescent="0.2">
      <c r="A16" s="339">
        <v>4</v>
      </c>
      <c r="B16" s="349"/>
      <c r="C16" s="105"/>
      <c r="D16" s="348"/>
      <c r="E16" s="348"/>
      <c r="F16" s="348"/>
      <c r="G16" s="45"/>
      <c r="H16" s="158"/>
      <c r="I16" s="158"/>
      <c r="J16" s="47"/>
    </row>
    <row r="17" spans="1:10" ht="12.75" customHeight="1" x14ac:dyDescent="0.2">
      <c r="A17" s="339"/>
      <c r="B17" s="350"/>
      <c r="C17" s="31"/>
      <c r="D17" s="320"/>
      <c r="E17" s="320"/>
      <c r="F17" s="320"/>
      <c r="G17" s="56"/>
      <c r="H17" s="56"/>
      <c r="I17" s="56"/>
      <c r="J17" s="32"/>
    </row>
    <row r="18" spans="1:10" ht="12.75" customHeight="1" thickBot="1" x14ac:dyDescent="0.25">
      <c r="A18" s="339"/>
      <c r="B18" s="34"/>
      <c r="C18" s="36"/>
      <c r="D18" s="342"/>
      <c r="E18" s="342"/>
      <c r="F18" s="342"/>
      <c r="G18" s="351"/>
      <c r="H18" s="351"/>
      <c r="I18" s="351"/>
      <c r="J18" s="38"/>
    </row>
    <row r="19" spans="1:10" ht="12.75" customHeight="1" x14ac:dyDescent="0.2">
      <c r="A19" s="127" t="s">
        <v>223</v>
      </c>
      <c r="B19" s="326"/>
      <c r="C19" s="36"/>
      <c r="D19" s="36"/>
      <c r="E19" s="36"/>
      <c r="F19" s="36"/>
      <c r="G19" s="333">
        <f>SUM(G13:G16)</f>
        <v>0</v>
      </c>
      <c r="H19" s="333">
        <f>SUM(H13:H16)</f>
        <v>0</v>
      </c>
      <c r="I19" s="333">
        <f>SUM(I13:I16)</f>
        <v>0</v>
      </c>
      <c r="J19" s="38"/>
    </row>
    <row r="20" spans="1:10" ht="12.75" customHeight="1" thickBot="1" x14ac:dyDescent="0.25">
      <c r="A20" s="327" t="s">
        <v>208</v>
      </c>
      <c r="B20" s="328"/>
      <c r="C20" s="116"/>
      <c r="D20" s="116"/>
      <c r="E20" s="116"/>
      <c r="F20" s="116"/>
      <c r="G20" s="163"/>
      <c r="H20" s="163"/>
      <c r="I20" s="163"/>
      <c r="J20" s="38"/>
    </row>
    <row r="21" spans="1:10" s="715" customFormat="1" ht="12.75" customHeight="1" thickBot="1" x14ac:dyDescent="0.25">
      <c r="A21" s="710" t="s">
        <v>224</v>
      </c>
      <c r="B21" s="711"/>
      <c r="C21" s="712"/>
      <c r="D21" s="712"/>
      <c r="E21" s="712"/>
      <c r="F21" s="712"/>
      <c r="G21" s="713">
        <f>G19-G20</f>
        <v>0</v>
      </c>
      <c r="H21" s="713">
        <f>H19-H20</f>
        <v>0</v>
      </c>
      <c r="I21" s="713">
        <f>I19-I20</f>
        <v>0</v>
      </c>
      <c r="J21" s="708"/>
    </row>
  </sheetData>
  <mergeCells count="16">
    <mergeCell ref="A1:J1"/>
    <mergeCell ref="A2:J2"/>
    <mergeCell ref="A3:J3"/>
    <mergeCell ref="A4:J4"/>
    <mergeCell ref="J5:J9"/>
    <mergeCell ref="E6:E9"/>
    <mergeCell ref="F6:F9"/>
    <mergeCell ref="H6:H9"/>
    <mergeCell ref="I6:I9"/>
    <mergeCell ref="E5:F5"/>
    <mergeCell ref="G5:G9"/>
    <mergeCell ref="A10:B10"/>
    <mergeCell ref="A5:B9"/>
    <mergeCell ref="C5:C9"/>
    <mergeCell ref="D5:D9"/>
    <mergeCell ref="H5:I5"/>
  </mergeCells>
  <pageMargins left="0.5" right="0.5" top="1" bottom="0.5" header="0.2" footer="0.1"/>
  <pageSetup paperSize="5" scale="69" fitToHeight="0" orientation="landscape" r:id="rId1"/>
  <headerFooter>
    <oddFooter>&amp;R&amp;"Arial,Bold"&amp;10Page 36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9" tint="0.39997558519241921"/>
    <pageSetUpPr fitToPage="1"/>
  </sheetPr>
  <dimension ref="A1:J20"/>
  <sheetViews>
    <sheetView showGridLines="0" zoomScale="85" zoomScaleNormal="85" zoomScaleSheetLayoutView="85" zoomScalePageLayoutView="40" workbookViewId="0">
      <selection activeCell="I20" sqref="I20"/>
    </sheetView>
  </sheetViews>
  <sheetFormatPr defaultRowHeight="12.75" customHeight="1" x14ac:dyDescent="0.2"/>
  <cols>
    <col min="1" max="1" width="2.140625" style="87" customWidth="1"/>
    <col min="2" max="2" width="31.7109375" style="28" customWidth="1"/>
    <col min="3" max="3" width="19.140625" style="86" customWidth="1"/>
    <col min="4" max="4" width="11.85546875" style="28" customWidth="1"/>
    <col min="5" max="7" width="12.7109375" style="28" customWidth="1"/>
    <col min="8" max="9" width="14.7109375" style="28" customWidth="1"/>
    <col min="10" max="10" width="11.42578125" style="28" customWidth="1"/>
    <col min="11" max="249" width="9.140625" style="28"/>
    <col min="250" max="250" width="2.140625" style="28" customWidth="1"/>
    <col min="251" max="251" width="31.7109375" style="28" customWidth="1"/>
    <col min="252" max="252" width="19.140625" style="28" customWidth="1"/>
    <col min="253" max="253" width="11.85546875" style="28" customWidth="1"/>
    <col min="254" max="256" width="12.7109375" style="28" customWidth="1"/>
    <col min="257" max="260" width="14.7109375" style="28" customWidth="1"/>
    <col min="261" max="265" width="12.7109375" style="28" customWidth="1"/>
    <col min="266" max="266" width="11.42578125" style="28" customWidth="1"/>
    <col min="267" max="505" width="9.140625" style="28"/>
    <col min="506" max="506" width="2.140625" style="28" customWidth="1"/>
    <col min="507" max="507" width="31.7109375" style="28" customWidth="1"/>
    <col min="508" max="508" width="19.140625" style="28" customWidth="1"/>
    <col min="509" max="509" width="11.85546875" style="28" customWidth="1"/>
    <col min="510" max="512" width="12.7109375" style="28" customWidth="1"/>
    <col min="513" max="516" width="14.7109375" style="28" customWidth="1"/>
    <col min="517" max="521" width="12.7109375" style="28" customWidth="1"/>
    <col min="522" max="522" width="11.42578125" style="28" customWidth="1"/>
    <col min="523" max="761" width="9.140625" style="28"/>
    <col min="762" max="762" width="2.140625" style="28" customWidth="1"/>
    <col min="763" max="763" width="31.7109375" style="28" customWidth="1"/>
    <col min="764" max="764" width="19.140625" style="28" customWidth="1"/>
    <col min="765" max="765" width="11.85546875" style="28" customWidth="1"/>
    <col min="766" max="768" width="12.7109375" style="28" customWidth="1"/>
    <col min="769" max="772" width="14.7109375" style="28" customWidth="1"/>
    <col min="773" max="777" width="12.7109375" style="28" customWidth="1"/>
    <col min="778" max="778" width="11.42578125" style="28" customWidth="1"/>
    <col min="779" max="1017" width="9.140625" style="28"/>
    <col min="1018" max="1018" width="2.140625" style="28" customWidth="1"/>
    <col min="1019" max="1019" width="31.7109375" style="28" customWidth="1"/>
    <col min="1020" max="1020" width="19.140625" style="28" customWidth="1"/>
    <col min="1021" max="1021" width="11.85546875" style="28" customWidth="1"/>
    <col min="1022" max="1024" width="12.7109375" style="28" customWidth="1"/>
    <col min="1025" max="1028" width="14.7109375" style="28" customWidth="1"/>
    <col min="1029" max="1033" width="12.7109375" style="28" customWidth="1"/>
    <col min="1034" max="1034" width="11.42578125" style="28" customWidth="1"/>
    <col min="1035" max="1273" width="9.140625" style="28"/>
    <col min="1274" max="1274" width="2.140625" style="28" customWidth="1"/>
    <col min="1275" max="1275" width="31.7109375" style="28" customWidth="1"/>
    <col min="1276" max="1276" width="19.140625" style="28" customWidth="1"/>
    <col min="1277" max="1277" width="11.85546875" style="28" customWidth="1"/>
    <col min="1278" max="1280" width="12.7109375" style="28" customWidth="1"/>
    <col min="1281" max="1284" width="14.7109375" style="28" customWidth="1"/>
    <col min="1285" max="1289" width="12.7109375" style="28" customWidth="1"/>
    <col min="1290" max="1290" width="11.42578125" style="28" customWidth="1"/>
    <col min="1291" max="1529" width="9.140625" style="28"/>
    <col min="1530" max="1530" width="2.140625" style="28" customWidth="1"/>
    <col min="1531" max="1531" width="31.7109375" style="28" customWidth="1"/>
    <col min="1532" max="1532" width="19.140625" style="28" customWidth="1"/>
    <col min="1533" max="1533" width="11.85546875" style="28" customWidth="1"/>
    <col min="1534" max="1536" width="12.7109375" style="28" customWidth="1"/>
    <col min="1537" max="1540" width="14.7109375" style="28" customWidth="1"/>
    <col min="1541" max="1545" width="12.7109375" style="28" customWidth="1"/>
    <col min="1546" max="1546" width="11.42578125" style="28" customWidth="1"/>
    <col min="1547" max="1785" width="9.140625" style="28"/>
    <col min="1786" max="1786" width="2.140625" style="28" customWidth="1"/>
    <col min="1787" max="1787" width="31.7109375" style="28" customWidth="1"/>
    <col min="1788" max="1788" width="19.140625" style="28" customWidth="1"/>
    <col min="1789" max="1789" width="11.85546875" style="28" customWidth="1"/>
    <col min="1790" max="1792" width="12.7109375" style="28" customWidth="1"/>
    <col min="1793" max="1796" width="14.7109375" style="28" customWidth="1"/>
    <col min="1797" max="1801" width="12.7109375" style="28" customWidth="1"/>
    <col min="1802" max="1802" width="11.42578125" style="28" customWidth="1"/>
    <col min="1803" max="2041" width="9.140625" style="28"/>
    <col min="2042" max="2042" width="2.140625" style="28" customWidth="1"/>
    <col min="2043" max="2043" width="31.7109375" style="28" customWidth="1"/>
    <col min="2044" max="2044" width="19.140625" style="28" customWidth="1"/>
    <col min="2045" max="2045" width="11.85546875" style="28" customWidth="1"/>
    <col min="2046" max="2048" width="12.7109375" style="28" customWidth="1"/>
    <col min="2049" max="2052" width="14.7109375" style="28" customWidth="1"/>
    <col min="2053" max="2057" width="12.7109375" style="28" customWidth="1"/>
    <col min="2058" max="2058" width="11.42578125" style="28" customWidth="1"/>
    <col min="2059" max="2297" width="9.140625" style="28"/>
    <col min="2298" max="2298" width="2.140625" style="28" customWidth="1"/>
    <col min="2299" max="2299" width="31.7109375" style="28" customWidth="1"/>
    <col min="2300" max="2300" width="19.140625" style="28" customWidth="1"/>
    <col min="2301" max="2301" width="11.85546875" style="28" customWidth="1"/>
    <col min="2302" max="2304" width="12.7109375" style="28" customWidth="1"/>
    <col min="2305" max="2308" width="14.7109375" style="28" customWidth="1"/>
    <col min="2309" max="2313" width="12.7109375" style="28" customWidth="1"/>
    <col min="2314" max="2314" width="11.42578125" style="28" customWidth="1"/>
    <col min="2315" max="2553" width="9.140625" style="28"/>
    <col min="2554" max="2554" width="2.140625" style="28" customWidth="1"/>
    <col min="2555" max="2555" width="31.7109375" style="28" customWidth="1"/>
    <col min="2556" max="2556" width="19.140625" style="28" customWidth="1"/>
    <col min="2557" max="2557" width="11.85546875" style="28" customWidth="1"/>
    <col min="2558" max="2560" width="12.7109375" style="28" customWidth="1"/>
    <col min="2561" max="2564" width="14.7109375" style="28" customWidth="1"/>
    <col min="2565" max="2569" width="12.7109375" style="28" customWidth="1"/>
    <col min="2570" max="2570" width="11.42578125" style="28" customWidth="1"/>
    <col min="2571" max="2809" width="9.140625" style="28"/>
    <col min="2810" max="2810" width="2.140625" style="28" customWidth="1"/>
    <col min="2811" max="2811" width="31.7109375" style="28" customWidth="1"/>
    <col min="2812" max="2812" width="19.140625" style="28" customWidth="1"/>
    <col min="2813" max="2813" width="11.85546875" style="28" customWidth="1"/>
    <col min="2814" max="2816" width="12.7109375" style="28" customWidth="1"/>
    <col min="2817" max="2820" width="14.7109375" style="28" customWidth="1"/>
    <col min="2821" max="2825" width="12.7109375" style="28" customWidth="1"/>
    <col min="2826" max="2826" width="11.42578125" style="28" customWidth="1"/>
    <col min="2827" max="3065" width="9.140625" style="28"/>
    <col min="3066" max="3066" width="2.140625" style="28" customWidth="1"/>
    <col min="3067" max="3067" width="31.7109375" style="28" customWidth="1"/>
    <col min="3068" max="3068" width="19.140625" style="28" customWidth="1"/>
    <col min="3069" max="3069" width="11.85546875" style="28" customWidth="1"/>
    <col min="3070" max="3072" width="12.7109375" style="28" customWidth="1"/>
    <col min="3073" max="3076" width="14.7109375" style="28" customWidth="1"/>
    <col min="3077" max="3081" width="12.7109375" style="28" customWidth="1"/>
    <col min="3082" max="3082" width="11.42578125" style="28" customWidth="1"/>
    <col min="3083" max="3321" width="9.140625" style="28"/>
    <col min="3322" max="3322" width="2.140625" style="28" customWidth="1"/>
    <col min="3323" max="3323" width="31.7109375" style="28" customWidth="1"/>
    <col min="3324" max="3324" width="19.140625" style="28" customWidth="1"/>
    <col min="3325" max="3325" width="11.85546875" style="28" customWidth="1"/>
    <col min="3326" max="3328" width="12.7109375" style="28" customWidth="1"/>
    <col min="3329" max="3332" width="14.7109375" style="28" customWidth="1"/>
    <col min="3333" max="3337" width="12.7109375" style="28" customWidth="1"/>
    <col min="3338" max="3338" width="11.42578125" style="28" customWidth="1"/>
    <col min="3339" max="3577" width="9.140625" style="28"/>
    <col min="3578" max="3578" width="2.140625" style="28" customWidth="1"/>
    <col min="3579" max="3579" width="31.7109375" style="28" customWidth="1"/>
    <col min="3580" max="3580" width="19.140625" style="28" customWidth="1"/>
    <col min="3581" max="3581" width="11.85546875" style="28" customWidth="1"/>
    <col min="3582" max="3584" width="12.7109375" style="28" customWidth="1"/>
    <col min="3585" max="3588" width="14.7109375" style="28" customWidth="1"/>
    <col min="3589" max="3593" width="12.7109375" style="28" customWidth="1"/>
    <col min="3594" max="3594" width="11.42578125" style="28" customWidth="1"/>
    <col min="3595" max="3833" width="9.140625" style="28"/>
    <col min="3834" max="3834" width="2.140625" style="28" customWidth="1"/>
    <col min="3835" max="3835" width="31.7109375" style="28" customWidth="1"/>
    <col min="3836" max="3836" width="19.140625" style="28" customWidth="1"/>
    <col min="3837" max="3837" width="11.85546875" style="28" customWidth="1"/>
    <col min="3838" max="3840" width="12.7109375" style="28" customWidth="1"/>
    <col min="3841" max="3844" width="14.7109375" style="28" customWidth="1"/>
    <col min="3845" max="3849" width="12.7109375" style="28" customWidth="1"/>
    <col min="3850" max="3850" width="11.42578125" style="28" customWidth="1"/>
    <col min="3851" max="4089" width="9.140625" style="28"/>
    <col min="4090" max="4090" width="2.140625" style="28" customWidth="1"/>
    <col min="4091" max="4091" width="31.7109375" style="28" customWidth="1"/>
    <col min="4092" max="4092" width="19.140625" style="28" customWidth="1"/>
    <col min="4093" max="4093" width="11.85546875" style="28" customWidth="1"/>
    <col min="4094" max="4096" width="12.7109375" style="28" customWidth="1"/>
    <col min="4097" max="4100" width="14.7109375" style="28" customWidth="1"/>
    <col min="4101" max="4105" width="12.7109375" style="28" customWidth="1"/>
    <col min="4106" max="4106" width="11.42578125" style="28" customWidth="1"/>
    <col min="4107" max="4345" width="9.140625" style="28"/>
    <col min="4346" max="4346" width="2.140625" style="28" customWidth="1"/>
    <col min="4347" max="4347" width="31.7109375" style="28" customWidth="1"/>
    <col min="4348" max="4348" width="19.140625" style="28" customWidth="1"/>
    <col min="4349" max="4349" width="11.85546875" style="28" customWidth="1"/>
    <col min="4350" max="4352" width="12.7109375" style="28" customWidth="1"/>
    <col min="4353" max="4356" width="14.7109375" style="28" customWidth="1"/>
    <col min="4357" max="4361" width="12.7109375" style="28" customWidth="1"/>
    <col min="4362" max="4362" width="11.42578125" style="28" customWidth="1"/>
    <col min="4363" max="4601" width="9.140625" style="28"/>
    <col min="4602" max="4602" width="2.140625" style="28" customWidth="1"/>
    <col min="4603" max="4603" width="31.7109375" style="28" customWidth="1"/>
    <col min="4604" max="4604" width="19.140625" style="28" customWidth="1"/>
    <col min="4605" max="4605" width="11.85546875" style="28" customWidth="1"/>
    <col min="4606" max="4608" width="12.7109375" style="28" customWidth="1"/>
    <col min="4609" max="4612" width="14.7109375" style="28" customWidth="1"/>
    <col min="4613" max="4617" width="12.7109375" style="28" customWidth="1"/>
    <col min="4618" max="4618" width="11.42578125" style="28" customWidth="1"/>
    <col min="4619" max="4857" width="9.140625" style="28"/>
    <col min="4858" max="4858" width="2.140625" style="28" customWidth="1"/>
    <col min="4859" max="4859" width="31.7109375" style="28" customWidth="1"/>
    <col min="4860" max="4860" width="19.140625" style="28" customWidth="1"/>
    <col min="4861" max="4861" width="11.85546875" style="28" customWidth="1"/>
    <col min="4862" max="4864" width="12.7109375" style="28" customWidth="1"/>
    <col min="4865" max="4868" width="14.7109375" style="28" customWidth="1"/>
    <col min="4869" max="4873" width="12.7109375" style="28" customWidth="1"/>
    <col min="4874" max="4874" width="11.42578125" style="28" customWidth="1"/>
    <col min="4875" max="5113" width="9.140625" style="28"/>
    <col min="5114" max="5114" width="2.140625" style="28" customWidth="1"/>
    <col min="5115" max="5115" width="31.7109375" style="28" customWidth="1"/>
    <col min="5116" max="5116" width="19.140625" style="28" customWidth="1"/>
    <col min="5117" max="5117" width="11.85546875" style="28" customWidth="1"/>
    <col min="5118" max="5120" width="12.7109375" style="28" customWidth="1"/>
    <col min="5121" max="5124" width="14.7109375" style="28" customWidth="1"/>
    <col min="5125" max="5129" width="12.7109375" style="28" customWidth="1"/>
    <col min="5130" max="5130" width="11.42578125" style="28" customWidth="1"/>
    <col min="5131" max="5369" width="9.140625" style="28"/>
    <col min="5370" max="5370" width="2.140625" style="28" customWidth="1"/>
    <col min="5371" max="5371" width="31.7109375" style="28" customWidth="1"/>
    <col min="5372" max="5372" width="19.140625" style="28" customWidth="1"/>
    <col min="5373" max="5373" width="11.85546875" style="28" customWidth="1"/>
    <col min="5374" max="5376" width="12.7109375" style="28" customWidth="1"/>
    <col min="5377" max="5380" width="14.7109375" style="28" customWidth="1"/>
    <col min="5381" max="5385" width="12.7109375" style="28" customWidth="1"/>
    <col min="5386" max="5386" width="11.42578125" style="28" customWidth="1"/>
    <col min="5387" max="5625" width="9.140625" style="28"/>
    <col min="5626" max="5626" width="2.140625" style="28" customWidth="1"/>
    <col min="5627" max="5627" width="31.7109375" style="28" customWidth="1"/>
    <col min="5628" max="5628" width="19.140625" style="28" customWidth="1"/>
    <col min="5629" max="5629" width="11.85546875" style="28" customWidth="1"/>
    <col min="5630" max="5632" width="12.7109375" style="28" customWidth="1"/>
    <col min="5633" max="5636" width="14.7109375" style="28" customWidth="1"/>
    <col min="5637" max="5641" width="12.7109375" style="28" customWidth="1"/>
    <col min="5642" max="5642" width="11.42578125" style="28" customWidth="1"/>
    <col min="5643" max="5881" width="9.140625" style="28"/>
    <col min="5882" max="5882" width="2.140625" style="28" customWidth="1"/>
    <col min="5883" max="5883" width="31.7109375" style="28" customWidth="1"/>
    <col min="5884" max="5884" width="19.140625" style="28" customWidth="1"/>
    <col min="5885" max="5885" width="11.85546875" style="28" customWidth="1"/>
    <col min="5886" max="5888" width="12.7109375" style="28" customWidth="1"/>
    <col min="5889" max="5892" width="14.7109375" style="28" customWidth="1"/>
    <col min="5893" max="5897" width="12.7109375" style="28" customWidth="1"/>
    <col min="5898" max="5898" width="11.42578125" style="28" customWidth="1"/>
    <col min="5899" max="6137" width="9.140625" style="28"/>
    <col min="6138" max="6138" width="2.140625" style="28" customWidth="1"/>
    <col min="6139" max="6139" width="31.7109375" style="28" customWidth="1"/>
    <col min="6140" max="6140" width="19.140625" style="28" customWidth="1"/>
    <col min="6141" max="6141" width="11.85546875" style="28" customWidth="1"/>
    <col min="6142" max="6144" width="12.7109375" style="28" customWidth="1"/>
    <col min="6145" max="6148" width="14.7109375" style="28" customWidth="1"/>
    <col min="6149" max="6153" width="12.7109375" style="28" customWidth="1"/>
    <col min="6154" max="6154" width="11.42578125" style="28" customWidth="1"/>
    <col min="6155" max="6393" width="9.140625" style="28"/>
    <col min="6394" max="6394" width="2.140625" style="28" customWidth="1"/>
    <col min="6395" max="6395" width="31.7109375" style="28" customWidth="1"/>
    <col min="6396" max="6396" width="19.140625" style="28" customWidth="1"/>
    <col min="6397" max="6397" width="11.85546875" style="28" customWidth="1"/>
    <col min="6398" max="6400" width="12.7109375" style="28" customWidth="1"/>
    <col min="6401" max="6404" width="14.7109375" style="28" customWidth="1"/>
    <col min="6405" max="6409" width="12.7109375" style="28" customWidth="1"/>
    <col min="6410" max="6410" width="11.42578125" style="28" customWidth="1"/>
    <col min="6411" max="6649" width="9.140625" style="28"/>
    <col min="6650" max="6650" width="2.140625" style="28" customWidth="1"/>
    <col min="6651" max="6651" width="31.7109375" style="28" customWidth="1"/>
    <col min="6652" max="6652" width="19.140625" style="28" customWidth="1"/>
    <col min="6653" max="6653" width="11.85546875" style="28" customWidth="1"/>
    <col min="6654" max="6656" width="12.7109375" style="28" customWidth="1"/>
    <col min="6657" max="6660" width="14.7109375" style="28" customWidth="1"/>
    <col min="6661" max="6665" width="12.7109375" style="28" customWidth="1"/>
    <col min="6666" max="6666" width="11.42578125" style="28" customWidth="1"/>
    <col min="6667" max="6905" width="9.140625" style="28"/>
    <col min="6906" max="6906" width="2.140625" style="28" customWidth="1"/>
    <col min="6907" max="6907" width="31.7109375" style="28" customWidth="1"/>
    <col min="6908" max="6908" width="19.140625" style="28" customWidth="1"/>
    <col min="6909" max="6909" width="11.85546875" style="28" customWidth="1"/>
    <col min="6910" max="6912" width="12.7109375" style="28" customWidth="1"/>
    <col min="6913" max="6916" width="14.7109375" style="28" customWidth="1"/>
    <col min="6917" max="6921" width="12.7109375" style="28" customWidth="1"/>
    <col min="6922" max="6922" width="11.42578125" style="28" customWidth="1"/>
    <col min="6923" max="7161" width="9.140625" style="28"/>
    <col min="7162" max="7162" width="2.140625" style="28" customWidth="1"/>
    <col min="7163" max="7163" width="31.7109375" style="28" customWidth="1"/>
    <col min="7164" max="7164" width="19.140625" style="28" customWidth="1"/>
    <col min="7165" max="7165" width="11.85546875" style="28" customWidth="1"/>
    <col min="7166" max="7168" width="12.7109375" style="28" customWidth="1"/>
    <col min="7169" max="7172" width="14.7109375" style="28" customWidth="1"/>
    <col min="7173" max="7177" width="12.7109375" style="28" customWidth="1"/>
    <col min="7178" max="7178" width="11.42578125" style="28" customWidth="1"/>
    <col min="7179" max="7417" width="9.140625" style="28"/>
    <col min="7418" max="7418" width="2.140625" style="28" customWidth="1"/>
    <col min="7419" max="7419" width="31.7109375" style="28" customWidth="1"/>
    <col min="7420" max="7420" width="19.140625" style="28" customWidth="1"/>
    <col min="7421" max="7421" width="11.85546875" style="28" customWidth="1"/>
    <col min="7422" max="7424" width="12.7109375" style="28" customWidth="1"/>
    <col min="7425" max="7428" width="14.7109375" style="28" customWidth="1"/>
    <col min="7429" max="7433" width="12.7109375" style="28" customWidth="1"/>
    <col min="7434" max="7434" width="11.42578125" style="28" customWidth="1"/>
    <col min="7435" max="7673" width="9.140625" style="28"/>
    <col min="7674" max="7674" width="2.140625" style="28" customWidth="1"/>
    <col min="7675" max="7675" width="31.7109375" style="28" customWidth="1"/>
    <col min="7676" max="7676" width="19.140625" style="28" customWidth="1"/>
    <col min="7677" max="7677" width="11.85546875" style="28" customWidth="1"/>
    <col min="7678" max="7680" width="12.7109375" style="28" customWidth="1"/>
    <col min="7681" max="7684" width="14.7109375" style="28" customWidth="1"/>
    <col min="7685" max="7689" width="12.7109375" style="28" customWidth="1"/>
    <col min="7690" max="7690" width="11.42578125" style="28" customWidth="1"/>
    <col min="7691" max="7929" width="9.140625" style="28"/>
    <col min="7930" max="7930" width="2.140625" style="28" customWidth="1"/>
    <col min="7931" max="7931" width="31.7109375" style="28" customWidth="1"/>
    <col min="7932" max="7932" width="19.140625" style="28" customWidth="1"/>
    <col min="7933" max="7933" width="11.85546875" style="28" customWidth="1"/>
    <col min="7934" max="7936" width="12.7109375" style="28" customWidth="1"/>
    <col min="7937" max="7940" width="14.7109375" style="28" customWidth="1"/>
    <col min="7941" max="7945" width="12.7109375" style="28" customWidth="1"/>
    <col min="7946" max="7946" width="11.42578125" style="28" customWidth="1"/>
    <col min="7947" max="8185" width="9.140625" style="28"/>
    <col min="8186" max="8186" width="2.140625" style="28" customWidth="1"/>
    <col min="8187" max="8187" width="31.7109375" style="28" customWidth="1"/>
    <col min="8188" max="8188" width="19.140625" style="28" customWidth="1"/>
    <col min="8189" max="8189" width="11.85546875" style="28" customWidth="1"/>
    <col min="8190" max="8192" width="12.7109375" style="28" customWidth="1"/>
    <col min="8193" max="8196" width="14.7109375" style="28" customWidth="1"/>
    <col min="8197" max="8201" width="12.7109375" style="28" customWidth="1"/>
    <col min="8202" max="8202" width="11.42578125" style="28" customWidth="1"/>
    <col min="8203" max="8441" width="9.140625" style="28"/>
    <col min="8442" max="8442" width="2.140625" style="28" customWidth="1"/>
    <col min="8443" max="8443" width="31.7109375" style="28" customWidth="1"/>
    <col min="8444" max="8444" width="19.140625" style="28" customWidth="1"/>
    <col min="8445" max="8445" width="11.85546875" style="28" customWidth="1"/>
    <col min="8446" max="8448" width="12.7109375" style="28" customWidth="1"/>
    <col min="8449" max="8452" width="14.7109375" style="28" customWidth="1"/>
    <col min="8453" max="8457" width="12.7109375" style="28" customWidth="1"/>
    <col min="8458" max="8458" width="11.42578125" style="28" customWidth="1"/>
    <col min="8459" max="8697" width="9.140625" style="28"/>
    <col min="8698" max="8698" width="2.140625" style="28" customWidth="1"/>
    <col min="8699" max="8699" width="31.7109375" style="28" customWidth="1"/>
    <col min="8700" max="8700" width="19.140625" style="28" customWidth="1"/>
    <col min="8701" max="8701" width="11.85546875" style="28" customWidth="1"/>
    <col min="8702" max="8704" width="12.7109375" style="28" customWidth="1"/>
    <col min="8705" max="8708" width="14.7109375" style="28" customWidth="1"/>
    <col min="8709" max="8713" width="12.7109375" style="28" customWidth="1"/>
    <col min="8714" max="8714" width="11.42578125" style="28" customWidth="1"/>
    <col min="8715" max="8953" width="9.140625" style="28"/>
    <col min="8954" max="8954" width="2.140625" style="28" customWidth="1"/>
    <col min="8955" max="8955" width="31.7109375" style="28" customWidth="1"/>
    <col min="8956" max="8956" width="19.140625" style="28" customWidth="1"/>
    <col min="8957" max="8957" width="11.85546875" style="28" customWidth="1"/>
    <col min="8958" max="8960" width="12.7109375" style="28" customWidth="1"/>
    <col min="8961" max="8964" width="14.7109375" style="28" customWidth="1"/>
    <col min="8965" max="8969" width="12.7109375" style="28" customWidth="1"/>
    <col min="8970" max="8970" width="11.42578125" style="28" customWidth="1"/>
    <col min="8971" max="9209" width="9.140625" style="28"/>
    <col min="9210" max="9210" width="2.140625" style="28" customWidth="1"/>
    <col min="9211" max="9211" width="31.7109375" style="28" customWidth="1"/>
    <col min="9212" max="9212" width="19.140625" style="28" customWidth="1"/>
    <col min="9213" max="9213" width="11.85546875" style="28" customWidth="1"/>
    <col min="9214" max="9216" width="12.7109375" style="28" customWidth="1"/>
    <col min="9217" max="9220" width="14.7109375" style="28" customWidth="1"/>
    <col min="9221" max="9225" width="12.7109375" style="28" customWidth="1"/>
    <col min="9226" max="9226" width="11.42578125" style="28" customWidth="1"/>
    <col min="9227" max="9465" width="9.140625" style="28"/>
    <col min="9466" max="9466" width="2.140625" style="28" customWidth="1"/>
    <col min="9467" max="9467" width="31.7109375" style="28" customWidth="1"/>
    <col min="9468" max="9468" width="19.140625" style="28" customWidth="1"/>
    <col min="9469" max="9469" width="11.85546875" style="28" customWidth="1"/>
    <col min="9470" max="9472" width="12.7109375" style="28" customWidth="1"/>
    <col min="9473" max="9476" width="14.7109375" style="28" customWidth="1"/>
    <col min="9477" max="9481" width="12.7109375" style="28" customWidth="1"/>
    <col min="9482" max="9482" width="11.42578125" style="28" customWidth="1"/>
    <col min="9483" max="9721" width="9.140625" style="28"/>
    <col min="9722" max="9722" width="2.140625" style="28" customWidth="1"/>
    <col min="9723" max="9723" width="31.7109375" style="28" customWidth="1"/>
    <col min="9724" max="9724" width="19.140625" style="28" customWidth="1"/>
    <col min="9725" max="9725" width="11.85546875" style="28" customWidth="1"/>
    <col min="9726" max="9728" width="12.7109375" style="28" customWidth="1"/>
    <col min="9729" max="9732" width="14.7109375" style="28" customWidth="1"/>
    <col min="9733" max="9737" width="12.7109375" style="28" customWidth="1"/>
    <col min="9738" max="9738" width="11.42578125" style="28" customWidth="1"/>
    <col min="9739" max="9977" width="9.140625" style="28"/>
    <col min="9978" max="9978" width="2.140625" style="28" customWidth="1"/>
    <col min="9979" max="9979" width="31.7109375" style="28" customWidth="1"/>
    <col min="9980" max="9980" width="19.140625" style="28" customWidth="1"/>
    <col min="9981" max="9981" width="11.85546875" style="28" customWidth="1"/>
    <col min="9982" max="9984" width="12.7109375" style="28" customWidth="1"/>
    <col min="9985" max="9988" width="14.7109375" style="28" customWidth="1"/>
    <col min="9989" max="9993" width="12.7109375" style="28" customWidth="1"/>
    <col min="9994" max="9994" width="11.42578125" style="28" customWidth="1"/>
    <col min="9995" max="10233" width="9.140625" style="28"/>
    <col min="10234" max="10234" width="2.140625" style="28" customWidth="1"/>
    <col min="10235" max="10235" width="31.7109375" style="28" customWidth="1"/>
    <col min="10236" max="10236" width="19.140625" style="28" customWidth="1"/>
    <col min="10237" max="10237" width="11.85546875" style="28" customWidth="1"/>
    <col min="10238" max="10240" width="12.7109375" style="28" customWidth="1"/>
    <col min="10241" max="10244" width="14.7109375" style="28" customWidth="1"/>
    <col min="10245" max="10249" width="12.7109375" style="28" customWidth="1"/>
    <col min="10250" max="10250" width="11.42578125" style="28" customWidth="1"/>
    <col min="10251" max="10489" width="9.140625" style="28"/>
    <col min="10490" max="10490" width="2.140625" style="28" customWidth="1"/>
    <col min="10491" max="10491" width="31.7109375" style="28" customWidth="1"/>
    <col min="10492" max="10492" width="19.140625" style="28" customWidth="1"/>
    <col min="10493" max="10493" width="11.85546875" style="28" customWidth="1"/>
    <col min="10494" max="10496" width="12.7109375" style="28" customWidth="1"/>
    <col min="10497" max="10500" width="14.7109375" style="28" customWidth="1"/>
    <col min="10501" max="10505" width="12.7109375" style="28" customWidth="1"/>
    <col min="10506" max="10506" width="11.42578125" style="28" customWidth="1"/>
    <col min="10507" max="10745" width="9.140625" style="28"/>
    <col min="10746" max="10746" width="2.140625" style="28" customWidth="1"/>
    <col min="10747" max="10747" width="31.7109375" style="28" customWidth="1"/>
    <col min="10748" max="10748" width="19.140625" style="28" customWidth="1"/>
    <col min="10749" max="10749" width="11.85546875" style="28" customWidth="1"/>
    <col min="10750" max="10752" width="12.7109375" style="28" customWidth="1"/>
    <col min="10753" max="10756" width="14.7109375" style="28" customWidth="1"/>
    <col min="10757" max="10761" width="12.7109375" style="28" customWidth="1"/>
    <col min="10762" max="10762" width="11.42578125" style="28" customWidth="1"/>
    <col min="10763" max="11001" width="9.140625" style="28"/>
    <col min="11002" max="11002" width="2.140625" style="28" customWidth="1"/>
    <col min="11003" max="11003" width="31.7109375" style="28" customWidth="1"/>
    <col min="11004" max="11004" width="19.140625" style="28" customWidth="1"/>
    <col min="11005" max="11005" width="11.85546875" style="28" customWidth="1"/>
    <col min="11006" max="11008" width="12.7109375" style="28" customWidth="1"/>
    <col min="11009" max="11012" width="14.7109375" style="28" customWidth="1"/>
    <col min="11013" max="11017" width="12.7109375" style="28" customWidth="1"/>
    <col min="11018" max="11018" width="11.42578125" style="28" customWidth="1"/>
    <col min="11019" max="11257" width="9.140625" style="28"/>
    <col min="11258" max="11258" width="2.140625" style="28" customWidth="1"/>
    <col min="11259" max="11259" width="31.7109375" style="28" customWidth="1"/>
    <col min="11260" max="11260" width="19.140625" style="28" customWidth="1"/>
    <col min="11261" max="11261" width="11.85546875" style="28" customWidth="1"/>
    <col min="11262" max="11264" width="12.7109375" style="28" customWidth="1"/>
    <col min="11265" max="11268" width="14.7109375" style="28" customWidth="1"/>
    <col min="11269" max="11273" width="12.7109375" style="28" customWidth="1"/>
    <col min="11274" max="11274" width="11.42578125" style="28" customWidth="1"/>
    <col min="11275" max="11513" width="9.140625" style="28"/>
    <col min="11514" max="11514" width="2.140625" style="28" customWidth="1"/>
    <col min="11515" max="11515" width="31.7109375" style="28" customWidth="1"/>
    <col min="11516" max="11516" width="19.140625" style="28" customWidth="1"/>
    <col min="11517" max="11517" width="11.85546875" style="28" customWidth="1"/>
    <col min="11518" max="11520" width="12.7109375" style="28" customWidth="1"/>
    <col min="11521" max="11524" width="14.7109375" style="28" customWidth="1"/>
    <col min="11525" max="11529" width="12.7109375" style="28" customWidth="1"/>
    <col min="11530" max="11530" width="11.42578125" style="28" customWidth="1"/>
    <col min="11531" max="11769" width="9.140625" style="28"/>
    <col min="11770" max="11770" width="2.140625" style="28" customWidth="1"/>
    <col min="11771" max="11771" width="31.7109375" style="28" customWidth="1"/>
    <col min="11772" max="11772" width="19.140625" style="28" customWidth="1"/>
    <col min="11773" max="11773" width="11.85546875" style="28" customWidth="1"/>
    <col min="11774" max="11776" width="12.7109375" style="28" customWidth="1"/>
    <col min="11777" max="11780" width="14.7109375" style="28" customWidth="1"/>
    <col min="11781" max="11785" width="12.7109375" style="28" customWidth="1"/>
    <col min="11786" max="11786" width="11.42578125" style="28" customWidth="1"/>
    <col min="11787" max="12025" width="9.140625" style="28"/>
    <col min="12026" max="12026" width="2.140625" style="28" customWidth="1"/>
    <col min="12027" max="12027" width="31.7109375" style="28" customWidth="1"/>
    <col min="12028" max="12028" width="19.140625" style="28" customWidth="1"/>
    <col min="12029" max="12029" width="11.85546875" style="28" customWidth="1"/>
    <col min="12030" max="12032" width="12.7109375" style="28" customWidth="1"/>
    <col min="12033" max="12036" width="14.7109375" style="28" customWidth="1"/>
    <col min="12037" max="12041" width="12.7109375" style="28" customWidth="1"/>
    <col min="12042" max="12042" width="11.42578125" style="28" customWidth="1"/>
    <col min="12043" max="12281" width="9.140625" style="28"/>
    <col min="12282" max="12282" width="2.140625" style="28" customWidth="1"/>
    <col min="12283" max="12283" width="31.7109375" style="28" customWidth="1"/>
    <col min="12284" max="12284" width="19.140625" style="28" customWidth="1"/>
    <col min="12285" max="12285" width="11.85546875" style="28" customWidth="1"/>
    <col min="12286" max="12288" width="12.7109375" style="28" customWidth="1"/>
    <col min="12289" max="12292" width="14.7109375" style="28" customWidth="1"/>
    <col min="12293" max="12297" width="12.7109375" style="28" customWidth="1"/>
    <col min="12298" max="12298" width="11.42578125" style="28" customWidth="1"/>
    <col min="12299" max="12537" width="9.140625" style="28"/>
    <col min="12538" max="12538" width="2.140625" style="28" customWidth="1"/>
    <col min="12539" max="12539" width="31.7109375" style="28" customWidth="1"/>
    <col min="12540" max="12540" width="19.140625" style="28" customWidth="1"/>
    <col min="12541" max="12541" width="11.85546875" style="28" customWidth="1"/>
    <col min="12542" max="12544" width="12.7109375" style="28" customWidth="1"/>
    <col min="12545" max="12548" width="14.7109375" style="28" customWidth="1"/>
    <col min="12549" max="12553" width="12.7109375" style="28" customWidth="1"/>
    <col min="12554" max="12554" width="11.42578125" style="28" customWidth="1"/>
    <col min="12555" max="12793" width="9.140625" style="28"/>
    <col min="12794" max="12794" width="2.140625" style="28" customWidth="1"/>
    <col min="12795" max="12795" width="31.7109375" style="28" customWidth="1"/>
    <col min="12796" max="12796" width="19.140625" style="28" customWidth="1"/>
    <col min="12797" max="12797" width="11.85546875" style="28" customWidth="1"/>
    <col min="12798" max="12800" width="12.7109375" style="28" customWidth="1"/>
    <col min="12801" max="12804" width="14.7109375" style="28" customWidth="1"/>
    <col min="12805" max="12809" width="12.7109375" style="28" customWidth="1"/>
    <col min="12810" max="12810" width="11.42578125" style="28" customWidth="1"/>
    <col min="12811" max="13049" width="9.140625" style="28"/>
    <col min="13050" max="13050" width="2.140625" style="28" customWidth="1"/>
    <col min="13051" max="13051" width="31.7109375" style="28" customWidth="1"/>
    <col min="13052" max="13052" width="19.140625" style="28" customWidth="1"/>
    <col min="13053" max="13053" width="11.85546875" style="28" customWidth="1"/>
    <col min="13054" max="13056" width="12.7109375" style="28" customWidth="1"/>
    <col min="13057" max="13060" width="14.7109375" style="28" customWidth="1"/>
    <col min="13061" max="13065" width="12.7109375" style="28" customWidth="1"/>
    <col min="13066" max="13066" width="11.42578125" style="28" customWidth="1"/>
    <col min="13067" max="13305" width="9.140625" style="28"/>
    <col min="13306" max="13306" width="2.140625" style="28" customWidth="1"/>
    <col min="13307" max="13307" width="31.7109375" style="28" customWidth="1"/>
    <col min="13308" max="13308" width="19.140625" style="28" customWidth="1"/>
    <col min="13309" max="13309" width="11.85546875" style="28" customWidth="1"/>
    <col min="13310" max="13312" width="12.7109375" style="28" customWidth="1"/>
    <col min="13313" max="13316" width="14.7109375" style="28" customWidth="1"/>
    <col min="13317" max="13321" width="12.7109375" style="28" customWidth="1"/>
    <col min="13322" max="13322" width="11.42578125" style="28" customWidth="1"/>
    <col min="13323" max="13561" width="9.140625" style="28"/>
    <col min="13562" max="13562" width="2.140625" style="28" customWidth="1"/>
    <col min="13563" max="13563" width="31.7109375" style="28" customWidth="1"/>
    <col min="13564" max="13564" width="19.140625" style="28" customWidth="1"/>
    <col min="13565" max="13565" width="11.85546875" style="28" customWidth="1"/>
    <col min="13566" max="13568" width="12.7109375" style="28" customWidth="1"/>
    <col min="13569" max="13572" width="14.7109375" style="28" customWidth="1"/>
    <col min="13573" max="13577" width="12.7109375" style="28" customWidth="1"/>
    <col min="13578" max="13578" width="11.42578125" style="28" customWidth="1"/>
    <col min="13579" max="13817" width="9.140625" style="28"/>
    <col min="13818" max="13818" width="2.140625" style="28" customWidth="1"/>
    <col min="13819" max="13819" width="31.7109375" style="28" customWidth="1"/>
    <col min="13820" max="13820" width="19.140625" style="28" customWidth="1"/>
    <col min="13821" max="13821" width="11.85546875" style="28" customWidth="1"/>
    <col min="13822" max="13824" width="12.7109375" style="28" customWidth="1"/>
    <col min="13825" max="13828" width="14.7109375" style="28" customWidth="1"/>
    <col min="13829" max="13833" width="12.7109375" style="28" customWidth="1"/>
    <col min="13834" max="13834" width="11.42578125" style="28" customWidth="1"/>
    <col min="13835" max="14073" width="9.140625" style="28"/>
    <col min="14074" max="14074" width="2.140625" style="28" customWidth="1"/>
    <col min="14075" max="14075" width="31.7109375" style="28" customWidth="1"/>
    <col min="14076" max="14076" width="19.140625" style="28" customWidth="1"/>
    <col min="14077" max="14077" width="11.85546875" style="28" customWidth="1"/>
    <col min="14078" max="14080" width="12.7109375" style="28" customWidth="1"/>
    <col min="14081" max="14084" width="14.7109375" style="28" customWidth="1"/>
    <col min="14085" max="14089" width="12.7109375" style="28" customWidth="1"/>
    <col min="14090" max="14090" width="11.42578125" style="28" customWidth="1"/>
    <col min="14091" max="14329" width="9.140625" style="28"/>
    <col min="14330" max="14330" width="2.140625" style="28" customWidth="1"/>
    <col min="14331" max="14331" width="31.7109375" style="28" customWidth="1"/>
    <col min="14332" max="14332" width="19.140625" style="28" customWidth="1"/>
    <col min="14333" max="14333" width="11.85546875" style="28" customWidth="1"/>
    <col min="14334" max="14336" width="12.7109375" style="28" customWidth="1"/>
    <col min="14337" max="14340" width="14.7109375" style="28" customWidth="1"/>
    <col min="14341" max="14345" width="12.7109375" style="28" customWidth="1"/>
    <col min="14346" max="14346" width="11.42578125" style="28" customWidth="1"/>
    <col min="14347" max="14585" width="9.140625" style="28"/>
    <col min="14586" max="14586" width="2.140625" style="28" customWidth="1"/>
    <col min="14587" max="14587" width="31.7109375" style="28" customWidth="1"/>
    <col min="14588" max="14588" width="19.140625" style="28" customWidth="1"/>
    <col min="14589" max="14589" width="11.85546875" style="28" customWidth="1"/>
    <col min="14590" max="14592" width="12.7109375" style="28" customWidth="1"/>
    <col min="14593" max="14596" width="14.7109375" style="28" customWidth="1"/>
    <col min="14597" max="14601" width="12.7109375" style="28" customWidth="1"/>
    <col min="14602" max="14602" width="11.42578125" style="28" customWidth="1"/>
    <col min="14603" max="14841" width="9.140625" style="28"/>
    <col min="14842" max="14842" width="2.140625" style="28" customWidth="1"/>
    <col min="14843" max="14843" width="31.7109375" style="28" customWidth="1"/>
    <col min="14844" max="14844" width="19.140625" style="28" customWidth="1"/>
    <col min="14845" max="14845" width="11.85546875" style="28" customWidth="1"/>
    <col min="14846" max="14848" width="12.7109375" style="28" customWidth="1"/>
    <col min="14849" max="14852" width="14.7109375" style="28" customWidth="1"/>
    <col min="14853" max="14857" width="12.7109375" style="28" customWidth="1"/>
    <col min="14858" max="14858" width="11.42578125" style="28" customWidth="1"/>
    <col min="14859" max="15097" width="9.140625" style="28"/>
    <col min="15098" max="15098" width="2.140625" style="28" customWidth="1"/>
    <col min="15099" max="15099" width="31.7109375" style="28" customWidth="1"/>
    <col min="15100" max="15100" width="19.140625" style="28" customWidth="1"/>
    <col min="15101" max="15101" width="11.85546875" style="28" customWidth="1"/>
    <col min="15102" max="15104" width="12.7109375" style="28" customWidth="1"/>
    <col min="15105" max="15108" width="14.7109375" style="28" customWidth="1"/>
    <col min="15109" max="15113" width="12.7109375" style="28" customWidth="1"/>
    <col min="15114" max="15114" width="11.42578125" style="28" customWidth="1"/>
    <col min="15115" max="15353" width="9.140625" style="28"/>
    <col min="15354" max="15354" width="2.140625" style="28" customWidth="1"/>
    <col min="15355" max="15355" width="31.7109375" style="28" customWidth="1"/>
    <col min="15356" max="15356" width="19.140625" style="28" customWidth="1"/>
    <col min="15357" max="15357" width="11.85546875" style="28" customWidth="1"/>
    <col min="15358" max="15360" width="12.7109375" style="28" customWidth="1"/>
    <col min="15361" max="15364" width="14.7109375" style="28" customWidth="1"/>
    <col min="15365" max="15369" width="12.7109375" style="28" customWidth="1"/>
    <col min="15370" max="15370" width="11.42578125" style="28" customWidth="1"/>
    <col min="15371" max="15609" width="9.140625" style="28"/>
    <col min="15610" max="15610" width="2.140625" style="28" customWidth="1"/>
    <col min="15611" max="15611" width="31.7109375" style="28" customWidth="1"/>
    <col min="15612" max="15612" width="19.140625" style="28" customWidth="1"/>
    <col min="15613" max="15613" width="11.85546875" style="28" customWidth="1"/>
    <col min="15614" max="15616" width="12.7109375" style="28" customWidth="1"/>
    <col min="15617" max="15620" width="14.7109375" style="28" customWidth="1"/>
    <col min="15621" max="15625" width="12.7109375" style="28" customWidth="1"/>
    <col min="15626" max="15626" width="11.42578125" style="28" customWidth="1"/>
    <col min="15627" max="15865" width="9.140625" style="28"/>
    <col min="15866" max="15866" width="2.140625" style="28" customWidth="1"/>
    <col min="15867" max="15867" width="31.7109375" style="28" customWidth="1"/>
    <col min="15868" max="15868" width="19.140625" style="28" customWidth="1"/>
    <col min="15869" max="15869" width="11.85546875" style="28" customWidth="1"/>
    <col min="15870" max="15872" width="12.7109375" style="28" customWidth="1"/>
    <col min="15873" max="15876" width="14.7109375" style="28" customWidth="1"/>
    <col min="15877" max="15881" width="12.7109375" style="28" customWidth="1"/>
    <col min="15882" max="15882" width="11.42578125" style="28" customWidth="1"/>
    <col min="15883" max="16121" width="9.140625" style="28"/>
    <col min="16122" max="16122" width="2.140625" style="28" customWidth="1"/>
    <col min="16123" max="16123" width="31.7109375" style="28" customWidth="1"/>
    <col min="16124" max="16124" width="19.140625" style="28" customWidth="1"/>
    <col min="16125" max="16125" width="11.85546875" style="28" customWidth="1"/>
    <col min="16126" max="16128" width="12.7109375" style="28" customWidth="1"/>
    <col min="16129" max="16132" width="14.7109375" style="28" customWidth="1"/>
    <col min="16133" max="16137" width="12.7109375" style="28" customWidth="1"/>
    <col min="16138" max="16138" width="11.42578125" style="28" customWidth="1"/>
    <col min="16139" max="16384" width="9.140625" style="28"/>
  </cols>
  <sheetData>
    <row r="1" spans="1:10" s="91" customFormat="1" ht="14.1" customHeight="1" x14ac:dyDescent="0.25">
      <c r="A1" s="1064" t="str">
        <f>'Notes Rec'!A1:J1</f>
        <v>NAME OF INSURANCE COMPANY</v>
      </c>
      <c r="B1" s="1064"/>
      <c r="C1" s="1064"/>
      <c r="D1" s="1064"/>
      <c r="E1" s="1064"/>
      <c r="F1" s="1064"/>
      <c r="G1" s="1064"/>
      <c r="H1" s="1064"/>
      <c r="I1" s="1064"/>
      <c r="J1" s="1064"/>
    </row>
    <row r="2" spans="1:10" s="91" customFormat="1" ht="14.1" customHeight="1" x14ac:dyDescent="0.25">
      <c r="A2" s="1064" t="str">
        <f>'Notes Rec'!A2:J2</f>
        <v>STATEMENT OF CAPITAL, RESERVES AND SURPLUS INVESTMENTS</v>
      </c>
      <c r="B2" s="1064"/>
      <c r="C2" s="1064"/>
      <c r="D2" s="1064"/>
      <c r="E2" s="1064"/>
      <c r="F2" s="1064"/>
      <c r="G2" s="1064"/>
      <c r="H2" s="1064"/>
      <c r="I2" s="1064"/>
      <c r="J2" s="1064"/>
    </row>
    <row r="3" spans="1:10" s="91" customFormat="1" ht="14.1" customHeight="1" x14ac:dyDescent="0.25">
      <c r="A3" s="1064" t="str">
        <f>'Notes Rec'!A3:J3</f>
        <v>AS OF DATE</v>
      </c>
      <c r="B3" s="1064"/>
      <c r="C3" s="1064"/>
      <c r="D3" s="1064"/>
      <c r="E3" s="1064"/>
      <c r="F3" s="1064"/>
      <c r="G3" s="1064"/>
      <c r="H3" s="1064"/>
      <c r="I3" s="1064"/>
      <c r="J3" s="1064"/>
    </row>
    <row r="4" spans="1:10" s="91" customFormat="1" ht="14.1" customHeight="1" thickBot="1" x14ac:dyDescent="0.3">
      <c r="A4" s="1064"/>
      <c r="B4" s="1064"/>
      <c r="C4" s="1064"/>
      <c r="D4" s="1064"/>
      <c r="E4" s="1064"/>
      <c r="F4" s="1064"/>
      <c r="G4" s="1064"/>
      <c r="H4" s="1064"/>
      <c r="I4" s="1064"/>
      <c r="J4" s="1064"/>
    </row>
    <row r="5" spans="1:10" ht="12.75" customHeight="1" x14ac:dyDescent="0.2">
      <c r="A5" s="966" t="s">
        <v>210</v>
      </c>
      <c r="B5" s="968"/>
      <c r="C5" s="1012" t="s">
        <v>225</v>
      </c>
      <c r="D5" s="975" t="s">
        <v>211</v>
      </c>
      <c r="E5" s="1050" t="s">
        <v>212</v>
      </c>
      <c r="F5" s="1050"/>
      <c r="G5" s="975" t="s">
        <v>213</v>
      </c>
      <c r="H5" s="1050" t="s">
        <v>202</v>
      </c>
      <c r="I5" s="1050"/>
      <c r="J5" s="999" t="s">
        <v>63</v>
      </c>
    </row>
    <row r="6" spans="1:10" ht="12.75" customHeight="1" x14ac:dyDescent="0.2">
      <c r="A6" s="969"/>
      <c r="B6" s="971"/>
      <c r="C6" s="1013"/>
      <c r="D6" s="976"/>
      <c r="E6" s="1085" t="s">
        <v>214</v>
      </c>
      <c r="F6" s="1085" t="s">
        <v>215</v>
      </c>
      <c r="G6" s="976"/>
      <c r="H6" s="1085" t="s">
        <v>348</v>
      </c>
      <c r="I6" s="1085" t="s">
        <v>349</v>
      </c>
      <c r="J6" s="1000"/>
    </row>
    <row r="7" spans="1:10" ht="12.75" customHeight="1" x14ac:dyDescent="0.2">
      <c r="A7" s="969"/>
      <c r="B7" s="971"/>
      <c r="C7" s="1013"/>
      <c r="D7" s="976"/>
      <c r="E7" s="976"/>
      <c r="F7" s="976"/>
      <c r="G7" s="976"/>
      <c r="H7" s="976"/>
      <c r="I7" s="976"/>
      <c r="J7" s="1000"/>
    </row>
    <row r="8" spans="1:10" ht="12.75" customHeight="1" x14ac:dyDescent="0.2">
      <c r="A8" s="969"/>
      <c r="B8" s="971"/>
      <c r="C8" s="1013"/>
      <c r="D8" s="976"/>
      <c r="E8" s="976"/>
      <c r="F8" s="976"/>
      <c r="G8" s="976"/>
      <c r="H8" s="976"/>
      <c r="I8" s="976"/>
      <c r="J8" s="1000"/>
    </row>
    <row r="9" spans="1:10" ht="12.75" customHeight="1" x14ac:dyDescent="0.2">
      <c r="A9" s="972"/>
      <c r="B9" s="974"/>
      <c r="C9" s="1014"/>
      <c r="D9" s="977"/>
      <c r="E9" s="977"/>
      <c r="F9" s="977"/>
      <c r="G9" s="977"/>
      <c r="H9" s="977"/>
      <c r="I9" s="977"/>
      <c r="J9" s="1001"/>
    </row>
    <row r="10" spans="1:10" ht="12.75" customHeight="1" thickBot="1" x14ac:dyDescent="0.25">
      <c r="A10" s="1114"/>
      <c r="B10" s="1115"/>
      <c r="C10" s="26"/>
      <c r="D10" s="26"/>
      <c r="E10" s="26"/>
      <c r="F10" s="26"/>
      <c r="G10" s="26"/>
      <c r="H10" s="26"/>
      <c r="I10" s="26"/>
      <c r="J10" s="99"/>
    </row>
    <row r="11" spans="1:10" ht="12.75" customHeight="1" x14ac:dyDescent="0.2">
      <c r="A11" s="335"/>
      <c r="B11" s="319"/>
      <c r="C11" s="169"/>
      <c r="D11" s="31"/>
      <c r="E11" s="31"/>
      <c r="F11" s="31"/>
      <c r="G11" s="31"/>
      <c r="H11" s="31"/>
      <c r="I11" s="31"/>
      <c r="J11" s="32"/>
    </row>
    <row r="12" spans="1:10" ht="12.75" customHeight="1" x14ac:dyDescent="0.2">
      <c r="A12" s="336" t="s">
        <v>193</v>
      </c>
      <c r="B12" s="322"/>
      <c r="C12" s="36"/>
      <c r="D12" s="337"/>
      <c r="E12" s="337"/>
      <c r="F12" s="337"/>
      <c r="G12" s="58"/>
      <c r="H12" s="172"/>
      <c r="I12" s="172"/>
      <c r="J12" s="38"/>
    </row>
    <row r="13" spans="1:10" ht="12.75" customHeight="1" x14ac:dyDescent="0.2">
      <c r="A13" s="339">
        <v>1</v>
      </c>
      <c r="B13" s="104"/>
      <c r="C13" s="104"/>
      <c r="D13" s="347"/>
      <c r="E13" s="347"/>
      <c r="F13" s="347"/>
      <c r="G13" s="41"/>
      <c r="H13" s="154"/>
      <c r="I13" s="154"/>
      <c r="J13" s="42"/>
    </row>
    <row r="14" spans="1:10" ht="12.75" customHeight="1" x14ac:dyDescent="0.2">
      <c r="A14" s="339">
        <v>2</v>
      </c>
      <c r="B14" s="105"/>
      <c r="C14" s="105"/>
      <c r="D14" s="348"/>
      <c r="E14" s="348"/>
      <c r="F14" s="348"/>
      <c r="G14" s="45"/>
      <c r="H14" s="158"/>
      <c r="I14" s="158"/>
      <c r="J14" s="47"/>
    </row>
    <row r="15" spans="1:10" ht="12.75" customHeight="1" x14ac:dyDescent="0.2">
      <c r="A15" s="339">
        <v>3</v>
      </c>
      <c r="B15" s="105"/>
      <c r="C15" s="105"/>
      <c r="D15" s="348"/>
      <c r="E15" s="348"/>
      <c r="F15" s="348"/>
      <c r="G15" s="45"/>
      <c r="H15" s="158"/>
      <c r="I15" s="158"/>
      <c r="J15" s="47"/>
    </row>
    <row r="16" spans="1:10" ht="12.75" customHeight="1" x14ac:dyDescent="0.2">
      <c r="A16" s="339">
        <v>4</v>
      </c>
      <c r="B16" s="349"/>
      <c r="C16" s="105"/>
      <c r="D16" s="348"/>
      <c r="E16" s="348"/>
      <c r="F16" s="348"/>
      <c r="G16" s="45"/>
      <c r="H16" s="158"/>
      <c r="I16" s="158"/>
      <c r="J16" s="47"/>
    </row>
    <row r="17" spans="1:10" ht="12.75" customHeight="1" thickBot="1" x14ac:dyDescent="0.25">
      <c r="A17" s="339"/>
      <c r="B17" s="125"/>
      <c r="C17" s="31"/>
      <c r="D17" s="320"/>
      <c r="E17" s="36"/>
      <c r="F17" s="36"/>
      <c r="G17" s="344"/>
      <c r="H17" s="344"/>
      <c r="I17" s="344"/>
      <c r="J17" s="32"/>
    </row>
    <row r="18" spans="1:10" ht="12.75" customHeight="1" x14ac:dyDescent="0.2">
      <c r="A18" s="345" t="s">
        <v>226</v>
      </c>
      <c r="B18" s="326"/>
      <c r="C18" s="36"/>
      <c r="D18" s="36"/>
      <c r="E18" s="36"/>
      <c r="F18" s="36"/>
      <c r="G18" s="333">
        <f>SUM(G13:G16)</f>
        <v>0</v>
      </c>
      <c r="H18" s="333">
        <f>SUM(H13:H16)</f>
        <v>0</v>
      </c>
      <c r="I18" s="333">
        <f>SUM(I13:I16)</f>
        <v>0</v>
      </c>
      <c r="J18" s="38"/>
    </row>
    <row r="19" spans="1:10" ht="12.75" customHeight="1" thickBot="1" x14ac:dyDescent="0.25">
      <c r="A19" s="346" t="s">
        <v>208</v>
      </c>
      <c r="B19" s="328"/>
      <c r="C19" s="116"/>
      <c r="D19" s="116"/>
      <c r="E19" s="71"/>
      <c r="F19" s="71"/>
      <c r="G19" s="163"/>
      <c r="H19" s="163"/>
      <c r="I19" s="163"/>
      <c r="J19" s="38"/>
    </row>
    <row r="20" spans="1:10" s="715" customFormat="1" ht="12.75" customHeight="1" thickBot="1" x14ac:dyDescent="0.25">
      <c r="A20" s="716" t="s">
        <v>227</v>
      </c>
      <c r="B20" s="711"/>
      <c r="C20" s="712"/>
      <c r="D20" s="712"/>
      <c r="E20" s="707"/>
      <c r="F20" s="707"/>
      <c r="G20" s="713">
        <f>G18-G19</f>
        <v>0</v>
      </c>
      <c r="H20" s="713">
        <f>H18-H19</f>
        <v>0</v>
      </c>
      <c r="I20" s="713">
        <f>I18-I19</f>
        <v>0</v>
      </c>
      <c r="J20" s="708"/>
    </row>
  </sheetData>
  <mergeCells count="16">
    <mergeCell ref="F6:F9"/>
    <mergeCell ref="H6:H9"/>
    <mergeCell ref="A10:B10"/>
    <mergeCell ref="I6:I9"/>
    <mergeCell ref="A1:J1"/>
    <mergeCell ref="A2:J2"/>
    <mergeCell ref="A3:J3"/>
    <mergeCell ref="A4:J4"/>
    <mergeCell ref="A5:B9"/>
    <mergeCell ref="C5:C9"/>
    <mergeCell ref="D5:D9"/>
    <mergeCell ref="E5:F5"/>
    <mergeCell ref="G5:G9"/>
    <mergeCell ref="H5:I5"/>
    <mergeCell ref="J5:J9"/>
    <mergeCell ref="E6:E9"/>
  </mergeCells>
  <pageMargins left="0.5" right="0.5" top="1" bottom="0.5" header="0.2" footer="0.1"/>
  <pageSetup paperSize="5" scale="69" fitToHeight="0" orientation="landscape" r:id="rId1"/>
  <headerFooter>
    <oddFooter>&amp;R&amp;"Arial,Bold"&amp;10Page 37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 tint="0.39997558519241921"/>
    <pageSetUpPr fitToPage="1"/>
  </sheetPr>
  <dimension ref="A1:H60"/>
  <sheetViews>
    <sheetView showGridLines="0" zoomScale="85" zoomScaleNormal="85" zoomScaleSheetLayoutView="70" zoomScalePageLayoutView="50" workbookViewId="0">
      <selection sqref="A1:H1"/>
    </sheetView>
  </sheetViews>
  <sheetFormatPr defaultRowHeight="12.75" customHeight="1" x14ac:dyDescent="0.2"/>
  <cols>
    <col min="1" max="1" width="2.5703125" style="86" customWidth="1"/>
    <col min="2" max="2" width="3" style="87" customWidth="1"/>
    <col min="3" max="3" width="1.85546875" style="28" customWidth="1"/>
    <col min="4" max="4" width="25" style="28" customWidth="1"/>
    <col min="5" max="5" width="14.7109375" style="28" customWidth="1"/>
    <col min="6" max="7" width="14.7109375" style="503" customWidth="1"/>
    <col min="8" max="8" width="14.7109375" style="28" customWidth="1"/>
    <col min="9" max="236" width="9.140625" style="28"/>
    <col min="237" max="237" width="2.5703125" style="28" customWidth="1"/>
    <col min="238" max="238" width="3" style="28" customWidth="1"/>
    <col min="239" max="239" width="1.85546875" style="28" customWidth="1"/>
    <col min="240" max="240" width="25" style="28" customWidth="1"/>
    <col min="241" max="241" width="14.7109375" style="28" customWidth="1"/>
    <col min="242" max="253" width="13.7109375" style="28" customWidth="1"/>
    <col min="254" max="257" width="12.85546875" style="28" customWidth="1"/>
    <col min="258" max="258" width="15.7109375" style="28" customWidth="1"/>
    <col min="259" max="259" width="14.7109375" style="28" customWidth="1"/>
    <col min="260" max="260" width="7.42578125" style="28" customWidth="1"/>
    <col min="261" max="492" width="9.140625" style="28"/>
    <col min="493" max="493" width="2.5703125" style="28" customWidth="1"/>
    <col min="494" max="494" width="3" style="28" customWidth="1"/>
    <col min="495" max="495" width="1.85546875" style="28" customWidth="1"/>
    <col min="496" max="496" width="25" style="28" customWidth="1"/>
    <col min="497" max="497" width="14.7109375" style="28" customWidth="1"/>
    <col min="498" max="509" width="13.7109375" style="28" customWidth="1"/>
    <col min="510" max="513" width="12.85546875" style="28" customWidth="1"/>
    <col min="514" max="514" width="15.7109375" style="28" customWidth="1"/>
    <col min="515" max="515" width="14.7109375" style="28" customWidth="1"/>
    <col min="516" max="516" width="7.42578125" style="28" customWidth="1"/>
    <col min="517" max="748" width="9.140625" style="28"/>
    <col min="749" max="749" width="2.5703125" style="28" customWidth="1"/>
    <col min="750" max="750" width="3" style="28" customWidth="1"/>
    <col min="751" max="751" width="1.85546875" style="28" customWidth="1"/>
    <col min="752" max="752" width="25" style="28" customWidth="1"/>
    <col min="753" max="753" width="14.7109375" style="28" customWidth="1"/>
    <col min="754" max="765" width="13.7109375" style="28" customWidth="1"/>
    <col min="766" max="769" width="12.85546875" style="28" customWidth="1"/>
    <col min="770" max="770" width="15.7109375" style="28" customWidth="1"/>
    <col min="771" max="771" width="14.7109375" style="28" customWidth="1"/>
    <col min="772" max="772" width="7.42578125" style="28" customWidth="1"/>
    <col min="773" max="1004" width="9.140625" style="28"/>
    <col min="1005" max="1005" width="2.5703125" style="28" customWidth="1"/>
    <col min="1006" max="1006" width="3" style="28" customWidth="1"/>
    <col min="1007" max="1007" width="1.85546875" style="28" customWidth="1"/>
    <col min="1008" max="1008" width="25" style="28" customWidth="1"/>
    <col min="1009" max="1009" width="14.7109375" style="28" customWidth="1"/>
    <col min="1010" max="1021" width="13.7109375" style="28" customWidth="1"/>
    <col min="1022" max="1025" width="12.85546875" style="28" customWidth="1"/>
    <col min="1026" max="1026" width="15.7109375" style="28" customWidth="1"/>
    <col min="1027" max="1027" width="14.7109375" style="28" customWidth="1"/>
    <col min="1028" max="1028" width="7.42578125" style="28" customWidth="1"/>
    <col min="1029" max="1260" width="9.140625" style="28"/>
    <col min="1261" max="1261" width="2.5703125" style="28" customWidth="1"/>
    <col min="1262" max="1262" width="3" style="28" customWidth="1"/>
    <col min="1263" max="1263" width="1.85546875" style="28" customWidth="1"/>
    <col min="1264" max="1264" width="25" style="28" customWidth="1"/>
    <col min="1265" max="1265" width="14.7109375" style="28" customWidth="1"/>
    <col min="1266" max="1277" width="13.7109375" style="28" customWidth="1"/>
    <col min="1278" max="1281" width="12.85546875" style="28" customWidth="1"/>
    <col min="1282" max="1282" width="15.7109375" style="28" customWidth="1"/>
    <col min="1283" max="1283" width="14.7109375" style="28" customWidth="1"/>
    <col min="1284" max="1284" width="7.42578125" style="28" customWidth="1"/>
    <col min="1285" max="1516" width="9.140625" style="28"/>
    <col min="1517" max="1517" width="2.5703125" style="28" customWidth="1"/>
    <col min="1518" max="1518" width="3" style="28" customWidth="1"/>
    <col min="1519" max="1519" width="1.85546875" style="28" customWidth="1"/>
    <col min="1520" max="1520" width="25" style="28" customWidth="1"/>
    <col min="1521" max="1521" width="14.7109375" style="28" customWidth="1"/>
    <col min="1522" max="1533" width="13.7109375" style="28" customWidth="1"/>
    <col min="1534" max="1537" width="12.85546875" style="28" customWidth="1"/>
    <col min="1538" max="1538" width="15.7109375" style="28" customWidth="1"/>
    <col min="1539" max="1539" width="14.7109375" style="28" customWidth="1"/>
    <col min="1540" max="1540" width="7.42578125" style="28" customWidth="1"/>
    <col min="1541" max="1772" width="9.140625" style="28"/>
    <col min="1773" max="1773" width="2.5703125" style="28" customWidth="1"/>
    <col min="1774" max="1774" width="3" style="28" customWidth="1"/>
    <col min="1775" max="1775" width="1.85546875" style="28" customWidth="1"/>
    <col min="1776" max="1776" width="25" style="28" customWidth="1"/>
    <col min="1777" max="1777" width="14.7109375" style="28" customWidth="1"/>
    <col min="1778" max="1789" width="13.7109375" style="28" customWidth="1"/>
    <col min="1790" max="1793" width="12.85546875" style="28" customWidth="1"/>
    <col min="1794" max="1794" width="15.7109375" style="28" customWidth="1"/>
    <col min="1795" max="1795" width="14.7109375" style="28" customWidth="1"/>
    <col min="1796" max="1796" width="7.42578125" style="28" customWidth="1"/>
    <col min="1797" max="2028" width="9.140625" style="28"/>
    <col min="2029" max="2029" width="2.5703125" style="28" customWidth="1"/>
    <col min="2030" max="2030" width="3" style="28" customWidth="1"/>
    <col min="2031" max="2031" width="1.85546875" style="28" customWidth="1"/>
    <col min="2032" max="2032" width="25" style="28" customWidth="1"/>
    <col min="2033" max="2033" width="14.7109375" style="28" customWidth="1"/>
    <col min="2034" max="2045" width="13.7109375" style="28" customWidth="1"/>
    <col min="2046" max="2049" width="12.85546875" style="28" customWidth="1"/>
    <col min="2050" max="2050" width="15.7109375" style="28" customWidth="1"/>
    <col min="2051" max="2051" width="14.7109375" style="28" customWidth="1"/>
    <col min="2052" max="2052" width="7.42578125" style="28" customWidth="1"/>
    <col min="2053" max="2284" width="9.140625" style="28"/>
    <col min="2285" max="2285" width="2.5703125" style="28" customWidth="1"/>
    <col min="2286" max="2286" width="3" style="28" customWidth="1"/>
    <col min="2287" max="2287" width="1.85546875" style="28" customWidth="1"/>
    <col min="2288" max="2288" width="25" style="28" customWidth="1"/>
    <col min="2289" max="2289" width="14.7109375" style="28" customWidth="1"/>
    <col min="2290" max="2301" width="13.7109375" style="28" customWidth="1"/>
    <col min="2302" max="2305" width="12.85546875" style="28" customWidth="1"/>
    <col min="2306" max="2306" width="15.7109375" style="28" customWidth="1"/>
    <col min="2307" max="2307" width="14.7109375" style="28" customWidth="1"/>
    <col min="2308" max="2308" width="7.42578125" style="28" customWidth="1"/>
    <col min="2309" max="2540" width="9.140625" style="28"/>
    <col min="2541" max="2541" width="2.5703125" style="28" customWidth="1"/>
    <col min="2542" max="2542" width="3" style="28" customWidth="1"/>
    <col min="2543" max="2543" width="1.85546875" style="28" customWidth="1"/>
    <col min="2544" max="2544" width="25" style="28" customWidth="1"/>
    <col min="2545" max="2545" width="14.7109375" style="28" customWidth="1"/>
    <col min="2546" max="2557" width="13.7109375" style="28" customWidth="1"/>
    <col min="2558" max="2561" width="12.85546875" style="28" customWidth="1"/>
    <col min="2562" max="2562" width="15.7109375" style="28" customWidth="1"/>
    <col min="2563" max="2563" width="14.7109375" style="28" customWidth="1"/>
    <col min="2564" max="2564" width="7.42578125" style="28" customWidth="1"/>
    <col min="2565" max="2796" width="9.140625" style="28"/>
    <col min="2797" max="2797" width="2.5703125" style="28" customWidth="1"/>
    <col min="2798" max="2798" width="3" style="28" customWidth="1"/>
    <col min="2799" max="2799" width="1.85546875" style="28" customWidth="1"/>
    <col min="2800" max="2800" width="25" style="28" customWidth="1"/>
    <col min="2801" max="2801" width="14.7109375" style="28" customWidth="1"/>
    <col min="2802" max="2813" width="13.7109375" style="28" customWidth="1"/>
    <col min="2814" max="2817" width="12.85546875" style="28" customWidth="1"/>
    <col min="2818" max="2818" width="15.7109375" style="28" customWidth="1"/>
    <col min="2819" max="2819" width="14.7109375" style="28" customWidth="1"/>
    <col min="2820" max="2820" width="7.42578125" style="28" customWidth="1"/>
    <col min="2821" max="3052" width="9.140625" style="28"/>
    <col min="3053" max="3053" width="2.5703125" style="28" customWidth="1"/>
    <col min="3054" max="3054" width="3" style="28" customWidth="1"/>
    <col min="3055" max="3055" width="1.85546875" style="28" customWidth="1"/>
    <col min="3056" max="3056" width="25" style="28" customWidth="1"/>
    <col min="3057" max="3057" width="14.7109375" style="28" customWidth="1"/>
    <col min="3058" max="3069" width="13.7109375" style="28" customWidth="1"/>
    <col min="3070" max="3073" width="12.85546875" style="28" customWidth="1"/>
    <col min="3074" max="3074" width="15.7109375" style="28" customWidth="1"/>
    <col min="3075" max="3075" width="14.7109375" style="28" customWidth="1"/>
    <col min="3076" max="3076" width="7.42578125" style="28" customWidth="1"/>
    <col min="3077" max="3308" width="9.140625" style="28"/>
    <col min="3309" max="3309" width="2.5703125" style="28" customWidth="1"/>
    <col min="3310" max="3310" width="3" style="28" customWidth="1"/>
    <col min="3311" max="3311" width="1.85546875" style="28" customWidth="1"/>
    <col min="3312" max="3312" width="25" style="28" customWidth="1"/>
    <col min="3313" max="3313" width="14.7109375" style="28" customWidth="1"/>
    <col min="3314" max="3325" width="13.7109375" style="28" customWidth="1"/>
    <col min="3326" max="3329" width="12.85546875" style="28" customWidth="1"/>
    <col min="3330" max="3330" width="15.7109375" style="28" customWidth="1"/>
    <col min="3331" max="3331" width="14.7109375" style="28" customWidth="1"/>
    <col min="3332" max="3332" width="7.42578125" style="28" customWidth="1"/>
    <col min="3333" max="3564" width="9.140625" style="28"/>
    <col min="3565" max="3565" width="2.5703125" style="28" customWidth="1"/>
    <col min="3566" max="3566" width="3" style="28" customWidth="1"/>
    <col min="3567" max="3567" width="1.85546875" style="28" customWidth="1"/>
    <col min="3568" max="3568" width="25" style="28" customWidth="1"/>
    <col min="3569" max="3569" width="14.7109375" style="28" customWidth="1"/>
    <col min="3570" max="3581" width="13.7109375" style="28" customWidth="1"/>
    <col min="3582" max="3585" width="12.85546875" style="28" customWidth="1"/>
    <col min="3586" max="3586" width="15.7109375" style="28" customWidth="1"/>
    <col min="3587" max="3587" width="14.7109375" style="28" customWidth="1"/>
    <col min="3588" max="3588" width="7.42578125" style="28" customWidth="1"/>
    <col min="3589" max="3820" width="9.140625" style="28"/>
    <col min="3821" max="3821" width="2.5703125" style="28" customWidth="1"/>
    <col min="3822" max="3822" width="3" style="28" customWidth="1"/>
    <col min="3823" max="3823" width="1.85546875" style="28" customWidth="1"/>
    <col min="3824" max="3824" width="25" style="28" customWidth="1"/>
    <col min="3825" max="3825" width="14.7109375" style="28" customWidth="1"/>
    <col min="3826" max="3837" width="13.7109375" style="28" customWidth="1"/>
    <col min="3838" max="3841" width="12.85546875" style="28" customWidth="1"/>
    <col min="3842" max="3842" width="15.7109375" style="28" customWidth="1"/>
    <col min="3843" max="3843" width="14.7109375" style="28" customWidth="1"/>
    <col min="3844" max="3844" width="7.42578125" style="28" customWidth="1"/>
    <col min="3845" max="4076" width="9.140625" style="28"/>
    <col min="4077" max="4077" width="2.5703125" style="28" customWidth="1"/>
    <col min="4078" max="4078" width="3" style="28" customWidth="1"/>
    <col min="4079" max="4079" width="1.85546875" style="28" customWidth="1"/>
    <col min="4080" max="4080" width="25" style="28" customWidth="1"/>
    <col min="4081" max="4081" width="14.7109375" style="28" customWidth="1"/>
    <col min="4082" max="4093" width="13.7109375" style="28" customWidth="1"/>
    <col min="4094" max="4097" width="12.85546875" style="28" customWidth="1"/>
    <col min="4098" max="4098" width="15.7109375" style="28" customWidth="1"/>
    <col min="4099" max="4099" width="14.7109375" style="28" customWidth="1"/>
    <col min="4100" max="4100" width="7.42578125" style="28" customWidth="1"/>
    <col min="4101" max="4332" width="9.140625" style="28"/>
    <col min="4333" max="4333" width="2.5703125" style="28" customWidth="1"/>
    <col min="4334" max="4334" width="3" style="28" customWidth="1"/>
    <col min="4335" max="4335" width="1.85546875" style="28" customWidth="1"/>
    <col min="4336" max="4336" width="25" style="28" customWidth="1"/>
    <col min="4337" max="4337" width="14.7109375" style="28" customWidth="1"/>
    <col min="4338" max="4349" width="13.7109375" style="28" customWidth="1"/>
    <col min="4350" max="4353" width="12.85546875" style="28" customWidth="1"/>
    <col min="4354" max="4354" width="15.7109375" style="28" customWidth="1"/>
    <col min="4355" max="4355" width="14.7109375" style="28" customWidth="1"/>
    <col min="4356" max="4356" width="7.42578125" style="28" customWidth="1"/>
    <col min="4357" max="4588" width="9.140625" style="28"/>
    <col min="4589" max="4589" width="2.5703125" style="28" customWidth="1"/>
    <col min="4590" max="4590" width="3" style="28" customWidth="1"/>
    <col min="4591" max="4591" width="1.85546875" style="28" customWidth="1"/>
    <col min="4592" max="4592" width="25" style="28" customWidth="1"/>
    <col min="4593" max="4593" width="14.7109375" style="28" customWidth="1"/>
    <col min="4594" max="4605" width="13.7109375" style="28" customWidth="1"/>
    <col min="4606" max="4609" width="12.85546875" style="28" customWidth="1"/>
    <col min="4610" max="4610" width="15.7109375" style="28" customWidth="1"/>
    <col min="4611" max="4611" width="14.7109375" style="28" customWidth="1"/>
    <col min="4612" max="4612" width="7.42578125" style="28" customWidth="1"/>
    <col min="4613" max="4844" width="9.140625" style="28"/>
    <col min="4845" max="4845" width="2.5703125" style="28" customWidth="1"/>
    <col min="4846" max="4846" width="3" style="28" customWidth="1"/>
    <col min="4847" max="4847" width="1.85546875" style="28" customWidth="1"/>
    <col min="4848" max="4848" width="25" style="28" customWidth="1"/>
    <col min="4849" max="4849" width="14.7109375" style="28" customWidth="1"/>
    <col min="4850" max="4861" width="13.7109375" style="28" customWidth="1"/>
    <col min="4862" max="4865" width="12.85546875" style="28" customWidth="1"/>
    <col min="4866" max="4866" width="15.7109375" style="28" customWidth="1"/>
    <col min="4867" max="4867" width="14.7109375" style="28" customWidth="1"/>
    <col min="4868" max="4868" width="7.42578125" style="28" customWidth="1"/>
    <col min="4869" max="5100" width="9.140625" style="28"/>
    <col min="5101" max="5101" width="2.5703125" style="28" customWidth="1"/>
    <col min="5102" max="5102" width="3" style="28" customWidth="1"/>
    <col min="5103" max="5103" width="1.85546875" style="28" customWidth="1"/>
    <col min="5104" max="5104" width="25" style="28" customWidth="1"/>
    <col min="5105" max="5105" width="14.7109375" style="28" customWidth="1"/>
    <col min="5106" max="5117" width="13.7109375" style="28" customWidth="1"/>
    <col min="5118" max="5121" width="12.85546875" style="28" customWidth="1"/>
    <col min="5122" max="5122" width="15.7109375" style="28" customWidth="1"/>
    <col min="5123" max="5123" width="14.7109375" style="28" customWidth="1"/>
    <col min="5124" max="5124" width="7.42578125" style="28" customWidth="1"/>
    <col min="5125" max="5356" width="9.140625" style="28"/>
    <col min="5357" max="5357" width="2.5703125" style="28" customWidth="1"/>
    <col min="5358" max="5358" width="3" style="28" customWidth="1"/>
    <col min="5359" max="5359" width="1.85546875" style="28" customWidth="1"/>
    <col min="5360" max="5360" width="25" style="28" customWidth="1"/>
    <col min="5361" max="5361" width="14.7109375" style="28" customWidth="1"/>
    <col min="5362" max="5373" width="13.7109375" style="28" customWidth="1"/>
    <col min="5374" max="5377" width="12.85546875" style="28" customWidth="1"/>
    <col min="5378" max="5378" width="15.7109375" style="28" customWidth="1"/>
    <col min="5379" max="5379" width="14.7109375" style="28" customWidth="1"/>
    <col min="5380" max="5380" width="7.42578125" style="28" customWidth="1"/>
    <col min="5381" max="5612" width="9.140625" style="28"/>
    <col min="5613" max="5613" width="2.5703125" style="28" customWidth="1"/>
    <col min="5614" max="5614" width="3" style="28" customWidth="1"/>
    <col min="5615" max="5615" width="1.85546875" style="28" customWidth="1"/>
    <col min="5616" max="5616" width="25" style="28" customWidth="1"/>
    <col min="5617" max="5617" width="14.7109375" style="28" customWidth="1"/>
    <col min="5618" max="5629" width="13.7109375" style="28" customWidth="1"/>
    <col min="5630" max="5633" width="12.85546875" style="28" customWidth="1"/>
    <col min="5634" max="5634" width="15.7109375" style="28" customWidth="1"/>
    <col min="5635" max="5635" width="14.7109375" style="28" customWidth="1"/>
    <col min="5636" max="5636" width="7.42578125" style="28" customWidth="1"/>
    <col min="5637" max="5868" width="9.140625" style="28"/>
    <col min="5869" max="5869" width="2.5703125" style="28" customWidth="1"/>
    <col min="5870" max="5870" width="3" style="28" customWidth="1"/>
    <col min="5871" max="5871" width="1.85546875" style="28" customWidth="1"/>
    <col min="5872" max="5872" width="25" style="28" customWidth="1"/>
    <col min="5873" max="5873" width="14.7109375" style="28" customWidth="1"/>
    <col min="5874" max="5885" width="13.7109375" style="28" customWidth="1"/>
    <col min="5886" max="5889" width="12.85546875" style="28" customWidth="1"/>
    <col min="5890" max="5890" width="15.7109375" style="28" customWidth="1"/>
    <col min="5891" max="5891" width="14.7109375" style="28" customWidth="1"/>
    <col min="5892" max="5892" width="7.42578125" style="28" customWidth="1"/>
    <col min="5893" max="6124" width="9.140625" style="28"/>
    <col min="6125" max="6125" width="2.5703125" style="28" customWidth="1"/>
    <col min="6126" max="6126" width="3" style="28" customWidth="1"/>
    <col min="6127" max="6127" width="1.85546875" style="28" customWidth="1"/>
    <col min="6128" max="6128" width="25" style="28" customWidth="1"/>
    <col min="6129" max="6129" width="14.7109375" style="28" customWidth="1"/>
    <col min="6130" max="6141" width="13.7109375" style="28" customWidth="1"/>
    <col min="6142" max="6145" width="12.85546875" style="28" customWidth="1"/>
    <col min="6146" max="6146" width="15.7109375" style="28" customWidth="1"/>
    <col min="6147" max="6147" width="14.7109375" style="28" customWidth="1"/>
    <col min="6148" max="6148" width="7.42578125" style="28" customWidth="1"/>
    <col min="6149" max="6380" width="9.140625" style="28"/>
    <col min="6381" max="6381" width="2.5703125" style="28" customWidth="1"/>
    <col min="6382" max="6382" width="3" style="28" customWidth="1"/>
    <col min="6383" max="6383" width="1.85546875" style="28" customWidth="1"/>
    <col min="6384" max="6384" width="25" style="28" customWidth="1"/>
    <col min="6385" max="6385" width="14.7109375" style="28" customWidth="1"/>
    <col min="6386" max="6397" width="13.7109375" style="28" customWidth="1"/>
    <col min="6398" max="6401" width="12.85546875" style="28" customWidth="1"/>
    <col min="6402" max="6402" width="15.7109375" style="28" customWidth="1"/>
    <col min="6403" max="6403" width="14.7109375" style="28" customWidth="1"/>
    <col min="6404" max="6404" width="7.42578125" style="28" customWidth="1"/>
    <col min="6405" max="6636" width="9.140625" style="28"/>
    <col min="6637" max="6637" width="2.5703125" style="28" customWidth="1"/>
    <col min="6638" max="6638" width="3" style="28" customWidth="1"/>
    <col min="6639" max="6639" width="1.85546875" style="28" customWidth="1"/>
    <col min="6640" max="6640" width="25" style="28" customWidth="1"/>
    <col min="6641" max="6641" width="14.7109375" style="28" customWidth="1"/>
    <col min="6642" max="6653" width="13.7109375" style="28" customWidth="1"/>
    <col min="6654" max="6657" width="12.85546875" style="28" customWidth="1"/>
    <col min="6658" max="6658" width="15.7109375" style="28" customWidth="1"/>
    <col min="6659" max="6659" width="14.7109375" style="28" customWidth="1"/>
    <col min="6660" max="6660" width="7.42578125" style="28" customWidth="1"/>
    <col min="6661" max="6892" width="9.140625" style="28"/>
    <col min="6893" max="6893" width="2.5703125" style="28" customWidth="1"/>
    <col min="6894" max="6894" width="3" style="28" customWidth="1"/>
    <col min="6895" max="6895" width="1.85546875" style="28" customWidth="1"/>
    <col min="6896" max="6896" width="25" style="28" customWidth="1"/>
    <col min="6897" max="6897" width="14.7109375" style="28" customWidth="1"/>
    <col min="6898" max="6909" width="13.7109375" style="28" customWidth="1"/>
    <col min="6910" max="6913" width="12.85546875" style="28" customWidth="1"/>
    <col min="6914" max="6914" width="15.7109375" style="28" customWidth="1"/>
    <col min="6915" max="6915" width="14.7109375" style="28" customWidth="1"/>
    <col min="6916" max="6916" width="7.42578125" style="28" customWidth="1"/>
    <col min="6917" max="7148" width="9.140625" style="28"/>
    <col min="7149" max="7149" width="2.5703125" style="28" customWidth="1"/>
    <col min="7150" max="7150" width="3" style="28" customWidth="1"/>
    <col min="7151" max="7151" width="1.85546875" style="28" customWidth="1"/>
    <col min="7152" max="7152" width="25" style="28" customWidth="1"/>
    <col min="7153" max="7153" width="14.7109375" style="28" customWidth="1"/>
    <col min="7154" max="7165" width="13.7109375" style="28" customWidth="1"/>
    <col min="7166" max="7169" width="12.85546875" style="28" customWidth="1"/>
    <col min="7170" max="7170" width="15.7109375" style="28" customWidth="1"/>
    <col min="7171" max="7171" width="14.7109375" style="28" customWidth="1"/>
    <col min="7172" max="7172" width="7.42578125" style="28" customWidth="1"/>
    <col min="7173" max="7404" width="9.140625" style="28"/>
    <col min="7405" max="7405" width="2.5703125" style="28" customWidth="1"/>
    <col min="7406" max="7406" width="3" style="28" customWidth="1"/>
    <col min="7407" max="7407" width="1.85546875" style="28" customWidth="1"/>
    <col min="7408" max="7408" width="25" style="28" customWidth="1"/>
    <col min="7409" max="7409" width="14.7109375" style="28" customWidth="1"/>
    <col min="7410" max="7421" width="13.7109375" style="28" customWidth="1"/>
    <col min="7422" max="7425" width="12.85546875" style="28" customWidth="1"/>
    <col min="7426" max="7426" width="15.7109375" style="28" customWidth="1"/>
    <col min="7427" max="7427" width="14.7109375" style="28" customWidth="1"/>
    <col min="7428" max="7428" width="7.42578125" style="28" customWidth="1"/>
    <col min="7429" max="7660" width="9.140625" style="28"/>
    <col min="7661" max="7661" width="2.5703125" style="28" customWidth="1"/>
    <col min="7662" max="7662" width="3" style="28" customWidth="1"/>
    <col min="7663" max="7663" width="1.85546875" style="28" customWidth="1"/>
    <col min="7664" max="7664" width="25" style="28" customWidth="1"/>
    <col min="7665" max="7665" width="14.7109375" style="28" customWidth="1"/>
    <col min="7666" max="7677" width="13.7109375" style="28" customWidth="1"/>
    <col min="7678" max="7681" width="12.85546875" style="28" customWidth="1"/>
    <col min="7682" max="7682" width="15.7109375" style="28" customWidth="1"/>
    <col min="7683" max="7683" width="14.7109375" style="28" customWidth="1"/>
    <col min="7684" max="7684" width="7.42578125" style="28" customWidth="1"/>
    <col min="7685" max="7916" width="9.140625" style="28"/>
    <col min="7917" max="7917" width="2.5703125" style="28" customWidth="1"/>
    <col min="7918" max="7918" width="3" style="28" customWidth="1"/>
    <col min="7919" max="7919" width="1.85546875" style="28" customWidth="1"/>
    <col min="7920" max="7920" width="25" style="28" customWidth="1"/>
    <col min="7921" max="7921" width="14.7109375" style="28" customWidth="1"/>
    <col min="7922" max="7933" width="13.7109375" style="28" customWidth="1"/>
    <col min="7934" max="7937" width="12.85546875" style="28" customWidth="1"/>
    <col min="7938" max="7938" width="15.7109375" style="28" customWidth="1"/>
    <col min="7939" max="7939" width="14.7109375" style="28" customWidth="1"/>
    <col min="7940" max="7940" width="7.42578125" style="28" customWidth="1"/>
    <col min="7941" max="8172" width="9.140625" style="28"/>
    <col min="8173" max="8173" width="2.5703125" style="28" customWidth="1"/>
    <col min="8174" max="8174" width="3" style="28" customWidth="1"/>
    <col min="8175" max="8175" width="1.85546875" style="28" customWidth="1"/>
    <col min="8176" max="8176" width="25" style="28" customWidth="1"/>
    <col min="8177" max="8177" width="14.7109375" style="28" customWidth="1"/>
    <col min="8178" max="8189" width="13.7109375" style="28" customWidth="1"/>
    <col min="8190" max="8193" width="12.85546875" style="28" customWidth="1"/>
    <col min="8194" max="8194" width="15.7109375" style="28" customWidth="1"/>
    <col min="8195" max="8195" width="14.7109375" style="28" customWidth="1"/>
    <col min="8196" max="8196" width="7.42578125" style="28" customWidth="1"/>
    <col min="8197" max="8428" width="9.140625" style="28"/>
    <col min="8429" max="8429" width="2.5703125" style="28" customWidth="1"/>
    <col min="8430" max="8430" width="3" style="28" customWidth="1"/>
    <col min="8431" max="8431" width="1.85546875" style="28" customWidth="1"/>
    <col min="8432" max="8432" width="25" style="28" customWidth="1"/>
    <col min="8433" max="8433" width="14.7109375" style="28" customWidth="1"/>
    <col min="8434" max="8445" width="13.7109375" style="28" customWidth="1"/>
    <col min="8446" max="8449" width="12.85546875" style="28" customWidth="1"/>
    <col min="8450" max="8450" width="15.7109375" style="28" customWidth="1"/>
    <col min="8451" max="8451" width="14.7109375" style="28" customWidth="1"/>
    <col min="8452" max="8452" width="7.42578125" style="28" customWidth="1"/>
    <col min="8453" max="8684" width="9.140625" style="28"/>
    <col min="8685" max="8685" width="2.5703125" style="28" customWidth="1"/>
    <col min="8686" max="8686" width="3" style="28" customWidth="1"/>
    <col min="8687" max="8687" width="1.85546875" style="28" customWidth="1"/>
    <col min="8688" max="8688" width="25" style="28" customWidth="1"/>
    <col min="8689" max="8689" width="14.7109375" style="28" customWidth="1"/>
    <col min="8690" max="8701" width="13.7109375" style="28" customWidth="1"/>
    <col min="8702" max="8705" width="12.85546875" style="28" customWidth="1"/>
    <col min="8706" max="8706" width="15.7109375" style="28" customWidth="1"/>
    <col min="8707" max="8707" width="14.7109375" style="28" customWidth="1"/>
    <col min="8708" max="8708" width="7.42578125" style="28" customWidth="1"/>
    <col min="8709" max="8940" width="9.140625" style="28"/>
    <col min="8941" max="8941" width="2.5703125" style="28" customWidth="1"/>
    <col min="8942" max="8942" width="3" style="28" customWidth="1"/>
    <col min="8943" max="8943" width="1.85546875" style="28" customWidth="1"/>
    <col min="8944" max="8944" width="25" style="28" customWidth="1"/>
    <col min="8945" max="8945" width="14.7109375" style="28" customWidth="1"/>
    <col min="8946" max="8957" width="13.7109375" style="28" customWidth="1"/>
    <col min="8958" max="8961" width="12.85546875" style="28" customWidth="1"/>
    <col min="8962" max="8962" width="15.7109375" style="28" customWidth="1"/>
    <col min="8963" max="8963" width="14.7109375" style="28" customWidth="1"/>
    <col min="8964" max="8964" width="7.42578125" style="28" customWidth="1"/>
    <col min="8965" max="9196" width="9.140625" style="28"/>
    <col min="9197" max="9197" width="2.5703125" style="28" customWidth="1"/>
    <col min="9198" max="9198" width="3" style="28" customWidth="1"/>
    <col min="9199" max="9199" width="1.85546875" style="28" customWidth="1"/>
    <col min="9200" max="9200" width="25" style="28" customWidth="1"/>
    <col min="9201" max="9201" width="14.7109375" style="28" customWidth="1"/>
    <col min="9202" max="9213" width="13.7109375" style="28" customWidth="1"/>
    <col min="9214" max="9217" width="12.85546875" style="28" customWidth="1"/>
    <col min="9218" max="9218" width="15.7109375" style="28" customWidth="1"/>
    <col min="9219" max="9219" width="14.7109375" style="28" customWidth="1"/>
    <col min="9220" max="9220" width="7.42578125" style="28" customWidth="1"/>
    <col min="9221" max="9452" width="9.140625" style="28"/>
    <col min="9453" max="9453" width="2.5703125" style="28" customWidth="1"/>
    <col min="9454" max="9454" width="3" style="28" customWidth="1"/>
    <col min="9455" max="9455" width="1.85546875" style="28" customWidth="1"/>
    <col min="9456" max="9456" width="25" style="28" customWidth="1"/>
    <col min="9457" max="9457" width="14.7109375" style="28" customWidth="1"/>
    <col min="9458" max="9469" width="13.7109375" style="28" customWidth="1"/>
    <col min="9470" max="9473" width="12.85546875" style="28" customWidth="1"/>
    <col min="9474" max="9474" width="15.7109375" style="28" customWidth="1"/>
    <col min="9475" max="9475" width="14.7109375" style="28" customWidth="1"/>
    <col min="9476" max="9476" width="7.42578125" style="28" customWidth="1"/>
    <col min="9477" max="9708" width="9.140625" style="28"/>
    <col min="9709" max="9709" width="2.5703125" style="28" customWidth="1"/>
    <col min="9710" max="9710" width="3" style="28" customWidth="1"/>
    <col min="9711" max="9711" width="1.85546875" style="28" customWidth="1"/>
    <col min="9712" max="9712" width="25" style="28" customWidth="1"/>
    <col min="9713" max="9713" width="14.7109375" style="28" customWidth="1"/>
    <col min="9714" max="9725" width="13.7109375" style="28" customWidth="1"/>
    <col min="9726" max="9729" width="12.85546875" style="28" customWidth="1"/>
    <col min="9730" max="9730" width="15.7109375" style="28" customWidth="1"/>
    <col min="9731" max="9731" width="14.7109375" style="28" customWidth="1"/>
    <col min="9732" max="9732" width="7.42578125" style="28" customWidth="1"/>
    <col min="9733" max="9964" width="9.140625" style="28"/>
    <col min="9965" max="9965" width="2.5703125" style="28" customWidth="1"/>
    <col min="9966" max="9966" width="3" style="28" customWidth="1"/>
    <col min="9967" max="9967" width="1.85546875" style="28" customWidth="1"/>
    <col min="9968" max="9968" width="25" style="28" customWidth="1"/>
    <col min="9969" max="9969" width="14.7109375" style="28" customWidth="1"/>
    <col min="9970" max="9981" width="13.7109375" style="28" customWidth="1"/>
    <col min="9982" max="9985" width="12.85546875" style="28" customWidth="1"/>
    <col min="9986" max="9986" width="15.7109375" style="28" customWidth="1"/>
    <col min="9987" max="9987" width="14.7109375" style="28" customWidth="1"/>
    <col min="9988" max="9988" width="7.42578125" style="28" customWidth="1"/>
    <col min="9989" max="10220" width="9.140625" style="28"/>
    <col min="10221" max="10221" width="2.5703125" style="28" customWidth="1"/>
    <col min="10222" max="10222" width="3" style="28" customWidth="1"/>
    <col min="10223" max="10223" width="1.85546875" style="28" customWidth="1"/>
    <col min="10224" max="10224" width="25" style="28" customWidth="1"/>
    <col min="10225" max="10225" width="14.7109375" style="28" customWidth="1"/>
    <col min="10226" max="10237" width="13.7109375" style="28" customWidth="1"/>
    <col min="10238" max="10241" width="12.85546875" style="28" customWidth="1"/>
    <col min="10242" max="10242" width="15.7109375" style="28" customWidth="1"/>
    <col min="10243" max="10243" width="14.7109375" style="28" customWidth="1"/>
    <col min="10244" max="10244" width="7.42578125" style="28" customWidth="1"/>
    <col min="10245" max="10476" width="9.140625" style="28"/>
    <col min="10477" max="10477" width="2.5703125" style="28" customWidth="1"/>
    <col min="10478" max="10478" width="3" style="28" customWidth="1"/>
    <col min="10479" max="10479" width="1.85546875" style="28" customWidth="1"/>
    <col min="10480" max="10480" width="25" style="28" customWidth="1"/>
    <col min="10481" max="10481" width="14.7109375" style="28" customWidth="1"/>
    <col min="10482" max="10493" width="13.7109375" style="28" customWidth="1"/>
    <col min="10494" max="10497" width="12.85546875" style="28" customWidth="1"/>
    <col min="10498" max="10498" width="15.7109375" style="28" customWidth="1"/>
    <col min="10499" max="10499" width="14.7109375" style="28" customWidth="1"/>
    <col min="10500" max="10500" width="7.42578125" style="28" customWidth="1"/>
    <col min="10501" max="10732" width="9.140625" style="28"/>
    <col min="10733" max="10733" width="2.5703125" style="28" customWidth="1"/>
    <col min="10734" max="10734" width="3" style="28" customWidth="1"/>
    <col min="10735" max="10735" width="1.85546875" style="28" customWidth="1"/>
    <col min="10736" max="10736" width="25" style="28" customWidth="1"/>
    <col min="10737" max="10737" width="14.7109375" style="28" customWidth="1"/>
    <col min="10738" max="10749" width="13.7109375" style="28" customWidth="1"/>
    <col min="10750" max="10753" width="12.85546875" style="28" customWidth="1"/>
    <col min="10754" max="10754" width="15.7109375" style="28" customWidth="1"/>
    <col min="10755" max="10755" width="14.7109375" style="28" customWidth="1"/>
    <col min="10756" max="10756" width="7.42578125" style="28" customWidth="1"/>
    <col min="10757" max="10988" width="9.140625" style="28"/>
    <col min="10989" max="10989" width="2.5703125" style="28" customWidth="1"/>
    <col min="10990" max="10990" width="3" style="28" customWidth="1"/>
    <col min="10991" max="10991" width="1.85546875" style="28" customWidth="1"/>
    <col min="10992" max="10992" width="25" style="28" customWidth="1"/>
    <col min="10993" max="10993" width="14.7109375" style="28" customWidth="1"/>
    <col min="10994" max="11005" width="13.7109375" style="28" customWidth="1"/>
    <col min="11006" max="11009" width="12.85546875" style="28" customWidth="1"/>
    <col min="11010" max="11010" width="15.7109375" style="28" customWidth="1"/>
    <col min="11011" max="11011" width="14.7109375" style="28" customWidth="1"/>
    <col min="11012" max="11012" width="7.42578125" style="28" customWidth="1"/>
    <col min="11013" max="11244" width="9.140625" style="28"/>
    <col min="11245" max="11245" width="2.5703125" style="28" customWidth="1"/>
    <col min="11246" max="11246" width="3" style="28" customWidth="1"/>
    <col min="11247" max="11247" width="1.85546875" style="28" customWidth="1"/>
    <col min="11248" max="11248" width="25" style="28" customWidth="1"/>
    <col min="11249" max="11249" width="14.7109375" style="28" customWidth="1"/>
    <col min="11250" max="11261" width="13.7109375" style="28" customWidth="1"/>
    <col min="11262" max="11265" width="12.85546875" style="28" customWidth="1"/>
    <col min="11266" max="11266" width="15.7109375" style="28" customWidth="1"/>
    <col min="11267" max="11267" width="14.7109375" style="28" customWidth="1"/>
    <col min="11268" max="11268" width="7.42578125" style="28" customWidth="1"/>
    <col min="11269" max="11500" width="9.140625" style="28"/>
    <col min="11501" max="11501" width="2.5703125" style="28" customWidth="1"/>
    <col min="11502" max="11502" width="3" style="28" customWidth="1"/>
    <col min="11503" max="11503" width="1.85546875" style="28" customWidth="1"/>
    <col min="11504" max="11504" width="25" style="28" customWidth="1"/>
    <col min="11505" max="11505" width="14.7109375" style="28" customWidth="1"/>
    <col min="11506" max="11517" width="13.7109375" style="28" customWidth="1"/>
    <col min="11518" max="11521" width="12.85546875" style="28" customWidth="1"/>
    <col min="11522" max="11522" width="15.7109375" style="28" customWidth="1"/>
    <col min="11523" max="11523" width="14.7109375" style="28" customWidth="1"/>
    <col min="11524" max="11524" width="7.42578125" style="28" customWidth="1"/>
    <col min="11525" max="11756" width="9.140625" style="28"/>
    <col min="11757" max="11757" width="2.5703125" style="28" customWidth="1"/>
    <col min="11758" max="11758" width="3" style="28" customWidth="1"/>
    <col min="11759" max="11759" width="1.85546875" style="28" customWidth="1"/>
    <col min="11760" max="11760" width="25" style="28" customWidth="1"/>
    <col min="11761" max="11761" width="14.7109375" style="28" customWidth="1"/>
    <col min="11762" max="11773" width="13.7109375" style="28" customWidth="1"/>
    <col min="11774" max="11777" width="12.85546875" style="28" customWidth="1"/>
    <col min="11778" max="11778" width="15.7109375" style="28" customWidth="1"/>
    <col min="11779" max="11779" width="14.7109375" style="28" customWidth="1"/>
    <col min="11780" max="11780" width="7.42578125" style="28" customWidth="1"/>
    <col min="11781" max="12012" width="9.140625" style="28"/>
    <col min="12013" max="12013" width="2.5703125" style="28" customWidth="1"/>
    <col min="12014" max="12014" width="3" style="28" customWidth="1"/>
    <col min="12015" max="12015" width="1.85546875" style="28" customWidth="1"/>
    <col min="12016" max="12016" width="25" style="28" customWidth="1"/>
    <col min="12017" max="12017" width="14.7109375" style="28" customWidth="1"/>
    <col min="12018" max="12029" width="13.7109375" style="28" customWidth="1"/>
    <col min="12030" max="12033" width="12.85546875" style="28" customWidth="1"/>
    <col min="12034" max="12034" width="15.7109375" style="28" customWidth="1"/>
    <col min="12035" max="12035" width="14.7109375" style="28" customWidth="1"/>
    <col min="12036" max="12036" width="7.42578125" style="28" customWidth="1"/>
    <col min="12037" max="12268" width="9.140625" style="28"/>
    <col min="12269" max="12269" width="2.5703125" style="28" customWidth="1"/>
    <col min="12270" max="12270" width="3" style="28" customWidth="1"/>
    <col min="12271" max="12271" width="1.85546875" style="28" customWidth="1"/>
    <col min="12272" max="12272" width="25" style="28" customWidth="1"/>
    <col min="12273" max="12273" width="14.7109375" style="28" customWidth="1"/>
    <col min="12274" max="12285" width="13.7109375" style="28" customWidth="1"/>
    <col min="12286" max="12289" width="12.85546875" style="28" customWidth="1"/>
    <col min="12290" max="12290" width="15.7109375" style="28" customWidth="1"/>
    <col min="12291" max="12291" width="14.7109375" style="28" customWidth="1"/>
    <col min="12292" max="12292" width="7.42578125" style="28" customWidth="1"/>
    <col min="12293" max="12524" width="9.140625" style="28"/>
    <col min="12525" max="12525" width="2.5703125" style="28" customWidth="1"/>
    <col min="12526" max="12526" width="3" style="28" customWidth="1"/>
    <col min="12527" max="12527" width="1.85546875" style="28" customWidth="1"/>
    <col min="12528" max="12528" width="25" style="28" customWidth="1"/>
    <col min="12529" max="12529" width="14.7109375" style="28" customWidth="1"/>
    <col min="12530" max="12541" width="13.7109375" style="28" customWidth="1"/>
    <col min="12542" max="12545" width="12.85546875" style="28" customWidth="1"/>
    <col min="12546" max="12546" width="15.7109375" style="28" customWidth="1"/>
    <col min="12547" max="12547" width="14.7109375" style="28" customWidth="1"/>
    <col min="12548" max="12548" width="7.42578125" style="28" customWidth="1"/>
    <col min="12549" max="12780" width="9.140625" style="28"/>
    <col min="12781" max="12781" width="2.5703125" style="28" customWidth="1"/>
    <col min="12782" max="12782" width="3" style="28" customWidth="1"/>
    <col min="12783" max="12783" width="1.85546875" style="28" customWidth="1"/>
    <col min="12784" max="12784" width="25" style="28" customWidth="1"/>
    <col min="12785" max="12785" width="14.7109375" style="28" customWidth="1"/>
    <col min="12786" max="12797" width="13.7109375" style="28" customWidth="1"/>
    <col min="12798" max="12801" width="12.85546875" style="28" customWidth="1"/>
    <col min="12802" max="12802" width="15.7109375" style="28" customWidth="1"/>
    <col min="12803" max="12803" width="14.7109375" style="28" customWidth="1"/>
    <col min="12804" max="12804" width="7.42578125" style="28" customWidth="1"/>
    <col min="12805" max="13036" width="9.140625" style="28"/>
    <col min="13037" max="13037" width="2.5703125" style="28" customWidth="1"/>
    <col min="13038" max="13038" width="3" style="28" customWidth="1"/>
    <col min="13039" max="13039" width="1.85546875" style="28" customWidth="1"/>
    <col min="13040" max="13040" width="25" style="28" customWidth="1"/>
    <col min="13041" max="13041" width="14.7109375" style="28" customWidth="1"/>
    <col min="13042" max="13053" width="13.7109375" style="28" customWidth="1"/>
    <col min="13054" max="13057" width="12.85546875" style="28" customWidth="1"/>
    <col min="13058" max="13058" width="15.7109375" style="28" customWidth="1"/>
    <col min="13059" max="13059" width="14.7109375" style="28" customWidth="1"/>
    <col min="13060" max="13060" width="7.42578125" style="28" customWidth="1"/>
    <col min="13061" max="13292" width="9.140625" style="28"/>
    <col min="13293" max="13293" width="2.5703125" style="28" customWidth="1"/>
    <col min="13294" max="13294" width="3" style="28" customWidth="1"/>
    <col min="13295" max="13295" width="1.85546875" style="28" customWidth="1"/>
    <col min="13296" max="13296" width="25" style="28" customWidth="1"/>
    <col min="13297" max="13297" width="14.7109375" style="28" customWidth="1"/>
    <col min="13298" max="13309" width="13.7109375" style="28" customWidth="1"/>
    <col min="13310" max="13313" width="12.85546875" style="28" customWidth="1"/>
    <col min="13314" max="13314" width="15.7109375" style="28" customWidth="1"/>
    <col min="13315" max="13315" width="14.7109375" style="28" customWidth="1"/>
    <col min="13316" max="13316" width="7.42578125" style="28" customWidth="1"/>
    <col min="13317" max="13548" width="9.140625" style="28"/>
    <col min="13549" max="13549" width="2.5703125" style="28" customWidth="1"/>
    <col min="13550" max="13550" width="3" style="28" customWidth="1"/>
    <col min="13551" max="13551" width="1.85546875" style="28" customWidth="1"/>
    <col min="13552" max="13552" width="25" style="28" customWidth="1"/>
    <col min="13553" max="13553" width="14.7109375" style="28" customWidth="1"/>
    <col min="13554" max="13565" width="13.7109375" style="28" customWidth="1"/>
    <col min="13566" max="13569" width="12.85546875" style="28" customWidth="1"/>
    <col min="13570" max="13570" width="15.7109375" style="28" customWidth="1"/>
    <col min="13571" max="13571" width="14.7109375" style="28" customWidth="1"/>
    <col min="13572" max="13572" width="7.42578125" style="28" customWidth="1"/>
    <col min="13573" max="13804" width="9.140625" style="28"/>
    <col min="13805" max="13805" width="2.5703125" style="28" customWidth="1"/>
    <col min="13806" max="13806" width="3" style="28" customWidth="1"/>
    <col min="13807" max="13807" width="1.85546875" style="28" customWidth="1"/>
    <col min="13808" max="13808" width="25" style="28" customWidth="1"/>
    <col min="13809" max="13809" width="14.7109375" style="28" customWidth="1"/>
    <col min="13810" max="13821" width="13.7109375" style="28" customWidth="1"/>
    <col min="13822" max="13825" width="12.85546875" style="28" customWidth="1"/>
    <col min="13826" max="13826" width="15.7109375" style="28" customWidth="1"/>
    <col min="13827" max="13827" width="14.7109375" style="28" customWidth="1"/>
    <col min="13828" max="13828" width="7.42578125" style="28" customWidth="1"/>
    <col min="13829" max="14060" width="9.140625" style="28"/>
    <col min="14061" max="14061" width="2.5703125" style="28" customWidth="1"/>
    <col min="14062" max="14062" width="3" style="28" customWidth="1"/>
    <col min="14063" max="14063" width="1.85546875" style="28" customWidth="1"/>
    <col min="14064" max="14064" width="25" style="28" customWidth="1"/>
    <col min="14065" max="14065" width="14.7109375" style="28" customWidth="1"/>
    <col min="14066" max="14077" width="13.7109375" style="28" customWidth="1"/>
    <col min="14078" max="14081" width="12.85546875" style="28" customWidth="1"/>
    <col min="14082" max="14082" width="15.7109375" style="28" customWidth="1"/>
    <col min="14083" max="14083" width="14.7109375" style="28" customWidth="1"/>
    <col min="14084" max="14084" width="7.42578125" style="28" customWidth="1"/>
    <col min="14085" max="14316" width="9.140625" style="28"/>
    <col min="14317" max="14317" width="2.5703125" style="28" customWidth="1"/>
    <col min="14318" max="14318" width="3" style="28" customWidth="1"/>
    <col min="14319" max="14319" width="1.85546875" style="28" customWidth="1"/>
    <col min="14320" max="14320" width="25" style="28" customWidth="1"/>
    <col min="14321" max="14321" width="14.7109375" style="28" customWidth="1"/>
    <col min="14322" max="14333" width="13.7109375" style="28" customWidth="1"/>
    <col min="14334" max="14337" width="12.85546875" style="28" customWidth="1"/>
    <col min="14338" max="14338" width="15.7109375" style="28" customWidth="1"/>
    <col min="14339" max="14339" width="14.7109375" style="28" customWidth="1"/>
    <col min="14340" max="14340" width="7.42578125" style="28" customWidth="1"/>
    <col min="14341" max="14572" width="9.140625" style="28"/>
    <col min="14573" max="14573" width="2.5703125" style="28" customWidth="1"/>
    <col min="14574" max="14574" width="3" style="28" customWidth="1"/>
    <col min="14575" max="14575" width="1.85546875" style="28" customWidth="1"/>
    <col min="14576" max="14576" width="25" style="28" customWidth="1"/>
    <col min="14577" max="14577" width="14.7109375" style="28" customWidth="1"/>
    <col min="14578" max="14589" width="13.7109375" style="28" customWidth="1"/>
    <col min="14590" max="14593" width="12.85546875" style="28" customWidth="1"/>
    <col min="14594" max="14594" width="15.7109375" style="28" customWidth="1"/>
    <col min="14595" max="14595" width="14.7109375" style="28" customWidth="1"/>
    <col min="14596" max="14596" width="7.42578125" style="28" customWidth="1"/>
    <col min="14597" max="14828" width="9.140625" style="28"/>
    <col min="14829" max="14829" width="2.5703125" style="28" customWidth="1"/>
    <col min="14830" max="14830" width="3" style="28" customWidth="1"/>
    <col min="14831" max="14831" width="1.85546875" style="28" customWidth="1"/>
    <col min="14832" max="14832" width="25" style="28" customWidth="1"/>
    <col min="14833" max="14833" width="14.7109375" style="28" customWidth="1"/>
    <col min="14834" max="14845" width="13.7109375" style="28" customWidth="1"/>
    <col min="14846" max="14849" width="12.85546875" style="28" customWidth="1"/>
    <col min="14850" max="14850" width="15.7109375" style="28" customWidth="1"/>
    <col min="14851" max="14851" width="14.7109375" style="28" customWidth="1"/>
    <col min="14852" max="14852" width="7.42578125" style="28" customWidth="1"/>
    <col min="14853" max="15084" width="9.140625" style="28"/>
    <col min="15085" max="15085" width="2.5703125" style="28" customWidth="1"/>
    <col min="15086" max="15086" width="3" style="28" customWidth="1"/>
    <col min="15087" max="15087" width="1.85546875" style="28" customWidth="1"/>
    <col min="15088" max="15088" width="25" style="28" customWidth="1"/>
    <col min="15089" max="15089" width="14.7109375" style="28" customWidth="1"/>
    <col min="15090" max="15101" width="13.7109375" style="28" customWidth="1"/>
    <col min="15102" max="15105" width="12.85546875" style="28" customWidth="1"/>
    <col min="15106" max="15106" width="15.7109375" style="28" customWidth="1"/>
    <col min="15107" max="15107" width="14.7109375" style="28" customWidth="1"/>
    <col min="15108" max="15108" width="7.42578125" style="28" customWidth="1"/>
    <col min="15109" max="15340" width="9.140625" style="28"/>
    <col min="15341" max="15341" width="2.5703125" style="28" customWidth="1"/>
    <col min="15342" max="15342" width="3" style="28" customWidth="1"/>
    <col min="15343" max="15343" width="1.85546875" style="28" customWidth="1"/>
    <col min="15344" max="15344" width="25" style="28" customWidth="1"/>
    <col min="15345" max="15345" width="14.7109375" style="28" customWidth="1"/>
    <col min="15346" max="15357" width="13.7109375" style="28" customWidth="1"/>
    <col min="15358" max="15361" width="12.85546875" style="28" customWidth="1"/>
    <col min="15362" max="15362" width="15.7109375" style="28" customWidth="1"/>
    <col min="15363" max="15363" width="14.7109375" style="28" customWidth="1"/>
    <col min="15364" max="15364" width="7.42578125" style="28" customWidth="1"/>
    <col min="15365" max="15596" width="9.140625" style="28"/>
    <col min="15597" max="15597" width="2.5703125" style="28" customWidth="1"/>
    <col min="15598" max="15598" width="3" style="28" customWidth="1"/>
    <col min="15599" max="15599" width="1.85546875" style="28" customWidth="1"/>
    <col min="15600" max="15600" width="25" style="28" customWidth="1"/>
    <col min="15601" max="15601" width="14.7109375" style="28" customWidth="1"/>
    <col min="15602" max="15613" width="13.7109375" style="28" customWidth="1"/>
    <col min="15614" max="15617" width="12.85546875" style="28" customWidth="1"/>
    <col min="15618" max="15618" width="15.7109375" style="28" customWidth="1"/>
    <col min="15619" max="15619" width="14.7109375" style="28" customWidth="1"/>
    <col min="15620" max="15620" width="7.42578125" style="28" customWidth="1"/>
    <col min="15621" max="15852" width="9.140625" style="28"/>
    <col min="15853" max="15853" width="2.5703125" style="28" customWidth="1"/>
    <col min="15854" max="15854" width="3" style="28" customWidth="1"/>
    <col min="15855" max="15855" width="1.85546875" style="28" customWidth="1"/>
    <col min="15856" max="15856" width="25" style="28" customWidth="1"/>
    <col min="15857" max="15857" width="14.7109375" style="28" customWidth="1"/>
    <col min="15858" max="15869" width="13.7109375" style="28" customWidth="1"/>
    <col min="15870" max="15873" width="12.85546875" style="28" customWidth="1"/>
    <col min="15874" max="15874" width="15.7109375" style="28" customWidth="1"/>
    <col min="15875" max="15875" width="14.7109375" style="28" customWidth="1"/>
    <col min="15876" max="15876" width="7.42578125" style="28" customWidth="1"/>
    <col min="15877" max="16108" width="9.140625" style="28"/>
    <col min="16109" max="16109" width="2.5703125" style="28" customWidth="1"/>
    <col min="16110" max="16110" width="3" style="28" customWidth="1"/>
    <col min="16111" max="16111" width="1.85546875" style="28" customWidth="1"/>
    <col min="16112" max="16112" width="25" style="28" customWidth="1"/>
    <col min="16113" max="16113" width="14.7109375" style="28" customWidth="1"/>
    <col min="16114" max="16125" width="13.7109375" style="28" customWidth="1"/>
    <col min="16126" max="16129" width="12.85546875" style="28" customWidth="1"/>
    <col min="16130" max="16130" width="15.7109375" style="28" customWidth="1"/>
    <col min="16131" max="16131" width="14.7109375" style="28" customWidth="1"/>
    <col min="16132" max="16132" width="7.42578125" style="28" customWidth="1"/>
    <col min="16133" max="16384" width="9.140625" style="28"/>
  </cols>
  <sheetData>
    <row r="1" spans="1:8" ht="12.75" customHeight="1" x14ac:dyDescent="0.2">
      <c r="A1" s="958" t="str">
        <f>SPUCRI!B10</f>
        <v>NAME OF INSURANCE COMPANY</v>
      </c>
      <c r="B1" s="958"/>
      <c r="C1" s="958"/>
      <c r="D1" s="958"/>
      <c r="E1" s="958"/>
      <c r="F1" s="958"/>
      <c r="G1" s="958"/>
      <c r="H1" s="958"/>
    </row>
    <row r="2" spans="1:8" ht="12.75" customHeight="1" x14ac:dyDescent="0.2">
      <c r="A2" s="958" t="str">
        <f>SPUCRI!B11</f>
        <v>STATEMENT OF CAPITAL, RESERVES AND SURPLUS INVESTMENTS</v>
      </c>
      <c r="B2" s="958"/>
      <c r="C2" s="958"/>
      <c r="D2" s="958"/>
      <c r="E2" s="958"/>
      <c r="F2" s="958"/>
      <c r="G2" s="958"/>
      <c r="H2" s="958"/>
    </row>
    <row r="3" spans="1:8" ht="12.75" customHeight="1" x14ac:dyDescent="0.2">
      <c r="A3" s="958" t="str">
        <f>SPUCRI!B12</f>
        <v>AS OF DATE</v>
      </c>
      <c r="B3" s="958"/>
      <c r="C3" s="958"/>
      <c r="D3" s="958"/>
      <c r="E3" s="958"/>
      <c r="F3" s="958"/>
      <c r="G3" s="958"/>
      <c r="H3" s="958"/>
    </row>
    <row r="4" spans="1:8" ht="12.75" customHeight="1" thickBot="1" x14ac:dyDescent="0.25">
      <c r="A4" s="959"/>
      <c r="B4" s="959"/>
      <c r="C4" s="959"/>
      <c r="D4" s="959"/>
      <c r="E4" s="959"/>
      <c r="F4" s="959"/>
      <c r="G4" s="959"/>
      <c r="H4" s="959"/>
    </row>
    <row r="5" spans="1:8" s="25" customFormat="1" ht="12.75" customHeight="1" x14ac:dyDescent="0.25">
      <c r="A5" s="966" t="s">
        <v>61</v>
      </c>
      <c r="B5" s="967"/>
      <c r="C5" s="967"/>
      <c r="D5" s="968"/>
      <c r="E5" s="975" t="s">
        <v>62</v>
      </c>
      <c r="F5" s="978" t="s">
        <v>348</v>
      </c>
      <c r="G5" s="978" t="s">
        <v>349</v>
      </c>
      <c r="H5" s="963" t="s">
        <v>63</v>
      </c>
    </row>
    <row r="6" spans="1:8" s="25" customFormat="1" ht="12.75" customHeight="1" x14ac:dyDescent="0.25">
      <c r="A6" s="969"/>
      <c r="B6" s="970"/>
      <c r="C6" s="970"/>
      <c r="D6" s="971"/>
      <c r="E6" s="976"/>
      <c r="F6" s="979"/>
      <c r="G6" s="979"/>
      <c r="H6" s="964"/>
    </row>
    <row r="7" spans="1:8" s="25" customFormat="1" ht="12.75" customHeight="1" x14ac:dyDescent="0.25">
      <c r="A7" s="969"/>
      <c r="B7" s="970"/>
      <c r="C7" s="970"/>
      <c r="D7" s="971"/>
      <c r="E7" s="976"/>
      <c r="F7" s="979"/>
      <c r="G7" s="979"/>
      <c r="H7" s="964"/>
    </row>
    <row r="8" spans="1:8" s="25" customFormat="1" ht="12.75" customHeight="1" x14ac:dyDescent="0.25">
      <c r="A8" s="969"/>
      <c r="B8" s="970"/>
      <c r="C8" s="970"/>
      <c r="D8" s="971"/>
      <c r="E8" s="976"/>
      <c r="F8" s="979"/>
      <c r="G8" s="979"/>
      <c r="H8" s="964"/>
    </row>
    <row r="9" spans="1:8" s="25" customFormat="1" ht="12.75" customHeight="1" x14ac:dyDescent="0.25">
      <c r="A9" s="972"/>
      <c r="B9" s="973"/>
      <c r="C9" s="973"/>
      <c r="D9" s="974"/>
      <c r="E9" s="977"/>
      <c r="F9" s="980"/>
      <c r="G9" s="980"/>
      <c r="H9" s="965"/>
    </row>
    <row r="10" spans="1:8" s="189" customFormat="1" ht="12.75" customHeight="1" thickBot="1" x14ac:dyDescent="0.25">
      <c r="A10" s="981"/>
      <c r="B10" s="982"/>
      <c r="C10" s="982"/>
      <c r="D10" s="983"/>
      <c r="E10" s="540"/>
      <c r="F10" s="540"/>
      <c r="G10" s="540"/>
      <c r="H10" s="561"/>
    </row>
    <row r="11" spans="1:8" ht="12.75" customHeight="1" x14ac:dyDescent="0.2">
      <c r="A11" s="562" t="s">
        <v>73</v>
      </c>
      <c r="B11" s="350"/>
      <c r="C11" s="111" t="s">
        <v>74</v>
      </c>
      <c r="D11" s="31"/>
      <c r="E11" s="36"/>
      <c r="F11" s="505"/>
      <c r="G11" s="505"/>
      <c r="H11" s="32"/>
    </row>
    <row r="12" spans="1:8" ht="12.75" customHeight="1" x14ac:dyDescent="0.2">
      <c r="A12" s="39"/>
      <c r="B12" s="34"/>
      <c r="C12" s="36"/>
      <c r="D12" s="36"/>
      <c r="E12" s="36"/>
      <c r="F12" s="506"/>
      <c r="G12" s="506"/>
      <c r="H12" s="38"/>
    </row>
    <row r="13" spans="1:8" ht="12.75" customHeight="1" x14ac:dyDescent="0.2">
      <c r="A13" s="39"/>
      <c r="B13" s="34" t="s">
        <v>75</v>
      </c>
      <c r="C13" s="36"/>
      <c r="D13" s="37" t="s">
        <v>76</v>
      </c>
      <c r="E13" s="441"/>
      <c r="F13" s="507"/>
      <c r="G13" s="507"/>
      <c r="H13" s="42"/>
    </row>
    <row r="14" spans="1:8" ht="12.75" customHeight="1" x14ac:dyDescent="0.2">
      <c r="A14" s="39"/>
      <c r="B14" s="34" t="s">
        <v>77</v>
      </c>
      <c r="C14" s="36"/>
      <c r="D14" s="37" t="s">
        <v>78</v>
      </c>
      <c r="E14" s="442"/>
      <c r="F14" s="515"/>
      <c r="G14" s="515"/>
      <c r="H14" s="46"/>
    </row>
    <row r="15" spans="1:8" ht="12.75" customHeight="1" x14ac:dyDescent="0.2">
      <c r="A15" s="39"/>
      <c r="B15" s="34" t="s">
        <v>79</v>
      </c>
      <c r="C15" s="36"/>
      <c r="D15" s="37" t="s">
        <v>80</v>
      </c>
      <c r="E15" s="441"/>
      <c r="F15" s="507"/>
      <c r="G15" s="507"/>
      <c r="H15" s="46"/>
    </row>
    <row r="16" spans="1:8" ht="12.75" customHeight="1" x14ac:dyDescent="0.2">
      <c r="A16" s="39"/>
      <c r="B16" s="34" t="s">
        <v>81</v>
      </c>
      <c r="C16" s="36"/>
      <c r="D16" s="37" t="s">
        <v>82</v>
      </c>
      <c r="E16" s="441"/>
      <c r="F16" s="507"/>
      <c r="G16" s="507"/>
      <c r="H16" s="46"/>
    </row>
    <row r="17" spans="1:8" ht="12.75" customHeight="1" x14ac:dyDescent="0.2">
      <c r="A17" s="39"/>
      <c r="B17" s="34" t="s">
        <v>83</v>
      </c>
      <c r="C17" s="36"/>
      <c r="D17" s="37" t="s">
        <v>84</v>
      </c>
      <c r="E17" s="441"/>
      <c r="F17" s="507"/>
      <c r="G17" s="507"/>
      <c r="H17" s="46"/>
    </row>
    <row r="18" spans="1:8" ht="12.75" customHeight="1" x14ac:dyDescent="0.2">
      <c r="A18" s="39"/>
      <c r="B18" s="34" t="s">
        <v>85</v>
      </c>
      <c r="C18" s="36"/>
      <c r="D18" s="37" t="s">
        <v>86</v>
      </c>
      <c r="E18" s="441"/>
      <c r="F18" s="507"/>
      <c r="G18" s="507"/>
      <c r="H18" s="46"/>
    </row>
    <row r="19" spans="1:8" ht="12.75" customHeight="1" x14ac:dyDescent="0.2">
      <c r="A19" s="39"/>
      <c r="B19" s="34" t="s">
        <v>87</v>
      </c>
      <c r="C19" s="36"/>
      <c r="D19" s="37" t="s">
        <v>88</v>
      </c>
      <c r="E19" s="441"/>
      <c r="F19" s="507"/>
      <c r="G19" s="507"/>
      <c r="H19" s="47"/>
    </row>
    <row r="20" spans="1:8" ht="12.75" customHeight="1" x14ac:dyDescent="0.2">
      <c r="A20" s="39"/>
      <c r="B20" s="34"/>
      <c r="C20" s="36"/>
      <c r="D20" s="30"/>
      <c r="E20" s="31"/>
      <c r="F20" s="508"/>
      <c r="G20" s="508"/>
      <c r="H20" s="49"/>
    </row>
    <row r="21" spans="1:8" s="4" customFormat="1" ht="12.75" customHeight="1" x14ac:dyDescent="0.2">
      <c r="A21" s="39"/>
      <c r="B21" s="34"/>
      <c r="C21" s="35" t="s">
        <v>89</v>
      </c>
      <c r="D21" s="50"/>
      <c r="E21" s="516"/>
      <c r="F21" s="517">
        <f>SUM(F13:F19)</f>
        <v>0</v>
      </c>
      <c r="G21" s="517">
        <f>SUM(G13:G19)</f>
        <v>0</v>
      </c>
      <c r="H21" s="518"/>
    </row>
    <row r="22" spans="1:8" ht="12.75" customHeight="1" x14ac:dyDescent="0.2">
      <c r="A22" s="39"/>
      <c r="B22" s="34"/>
      <c r="C22" s="36"/>
      <c r="D22" s="36"/>
      <c r="E22" s="31"/>
      <c r="F22" s="504"/>
      <c r="G22" s="504"/>
      <c r="H22" s="57"/>
    </row>
    <row r="23" spans="1:8" ht="12.75" customHeight="1" x14ac:dyDescent="0.2">
      <c r="A23" s="33" t="s">
        <v>90</v>
      </c>
      <c r="B23" s="34"/>
      <c r="C23" s="35" t="s">
        <v>91</v>
      </c>
      <c r="D23" s="36"/>
      <c r="E23" s="36"/>
      <c r="F23" s="505"/>
      <c r="G23" s="505"/>
      <c r="H23" s="59"/>
    </row>
    <row r="24" spans="1:8" ht="12.75" customHeight="1" x14ac:dyDescent="0.2">
      <c r="A24" s="60"/>
      <c r="B24" s="34"/>
      <c r="C24" s="36"/>
      <c r="D24" s="36"/>
      <c r="E24" s="36"/>
      <c r="F24" s="505"/>
      <c r="G24" s="505"/>
      <c r="H24" s="59"/>
    </row>
    <row r="25" spans="1:8" ht="12.75" customHeight="1" x14ac:dyDescent="0.2">
      <c r="A25" s="60"/>
      <c r="B25" s="34" t="s">
        <v>75</v>
      </c>
      <c r="C25" s="36"/>
      <c r="D25" s="36" t="s">
        <v>92</v>
      </c>
      <c r="E25" s="36"/>
      <c r="F25" s="505"/>
      <c r="G25" s="505"/>
      <c r="H25" s="38"/>
    </row>
    <row r="26" spans="1:8" ht="12.75" customHeight="1" x14ac:dyDescent="0.2">
      <c r="A26" s="60"/>
      <c r="B26" s="34"/>
      <c r="C26" s="36">
        <v>1</v>
      </c>
      <c r="D26" s="36"/>
      <c r="E26" s="40"/>
      <c r="F26" s="509"/>
      <c r="G26" s="509"/>
      <c r="H26" s="42"/>
    </row>
    <row r="27" spans="1:8" ht="12.75" customHeight="1" x14ac:dyDescent="0.2">
      <c r="A27" s="60"/>
      <c r="B27" s="34"/>
      <c r="C27" s="36">
        <v>2</v>
      </c>
      <c r="D27" s="36"/>
      <c r="E27" s="44"/>
      <c r="F27" s="510"/>
      <c r="G27" s="510"/>
      <c r="H27" s="47"/>
    </row>
    <row r="28" spans="1:8" ht="12.75" customHeight="1" x14ac:dyDescent="0.2">
      <c r="A28" s="60"/>
      <c r="B28" s="34"/>
      <c r="C28" s="36">
        <v>3</v>
      </c>
      <c r="D28" s="36"/>
      <c r="E28" s="44"/>
      <c r="F28" s="510"/>
      <c r="G28" s="510"/>
      <c r="H28" s="47"/>
    </row>
    <row r="29" spans="1:8" ht="12.75" customHeight="1" x14ac:dyDescent="0.2">
      <c r="A29" s="60"/>
      <c r="B29" s="34"/>
      <c r="C29" s="36">
        <v>4</v>
      </c>
      <c r="D29" s="36"/>
      <c r="E29" s="44"/>
      <c r="F29" s="510"/>
      <c r="G29" s="510"/>
      <c r="H29" s="47"/>
    </row>
    <row r="30" spans="1:8" ht="12.75" customHeight="1" x14ac:dyDescent="0.2">
      <c r="A30" s="60"/>
      <c r="B30" s="34"/>
      <c r="C30" s="36">
        <v>5</v>
      </c>
      <c r="D30" s="36"/>
      <c r="E30" s="44"/>
      <c r="F30" s="510"/>
      <c r="G30" s="510"/>
      <c r="H30" s="47"/>
    </row>
    <row r="31" spans="1:8" s="4" customFormat="1" ht="12.75" customHeight="1" x14ac:dyDescent="0.2">
      <c r="A31" s="39"/>
      <c r="B31" s="34"/>
      <c r="C31" s="35"/>
      <c r="D31" s="51" t="s">
        <v>93</v>
      </c>
      <c r="E31" s="61"/>
      <c r="F31" s="511">
        <f>SUM(F26:F30)</f>
        <v>0</v>
      </c>
      <c r="G31" s="511">
        <f>SUM(G26:G30)</f>
        <v>0</v>
      </c>
      <c r="H31" s="54"/>
    </row>
    <row r="32" spans="1:8" ht="12.75" customHeight="1" x14ac:dyDescent="0.2">
      <c r="A32" s="60"/>
      <c r="B32" s="34"/>
      <c r="C32" s="36"/>
      <c r="D32" s="36"/>
      <c r="E32" s="36"/>
      <c r="F32" s="504"/>
      <c r="G32" s="504"/>
      <c r="H32" s="32"/>
    </row>
    <row r="33" spans="1:8" ht="12.75" customHeight="1" x14ac:dyDescent="0.2">
      <c r="A33" s="60"/>
      <c r="B33" s="34" t="s">
        <v>77</v>
      </c>
      <c r="C33" s="36"/>
      <c r="D33" s="36" t="s">
        <v>94</v>
      </c>
      <c r="E33" s="36"/>
      <c r="F33" s="505"/>
      <c r="G33" s="505"/>
      <c r="H33" s="38"/>
    </row>
    <row r="34" spans="1:8" ht="12.75" customHeight="1" x14ac:dyDescent="0.2">
      <c r="A34" s="60"/>
      <c r="B34" s="34"/>
      <c r="C34" s="36">
        <v>1</v>
      </c>
      <c r="D34" s="36"/>
      <c r="E34" s="40"/>
      <c r="F34" s="509"/>
      <c r="G34" s="509"/>
      <c r="H34" s="42"/>
    </row>
    <row r="35" spans="1:8" ht="12.75" customHeight="1" x14ac:dyDescent="0.2">
      <c r="A35" s="60"/>
      <c r="B35" s="34"/>
      <c r="C35" s="36">
        <v>2</v>
      </c>
      <c r="D35" s="36"/>
      <c r="E35" s="44"/>
      <c r="F35" s="510"/>
      <c r="G35" s="510"/>
      <c r="H35" s="47"/>
    </row>
    <row r="36" spans="1:8" ht="12.75" customHeight="1" x14ac:dyDescent="0.2">
      <c r="A36" s="60"/>
      <c r="B36" s="34"/>
      <c r="C36" s="36">
        <v>3</v>
      </c>
      <c r="D36" s="36"/>
      <c r="E36" s="44"/>
      <c r="F36" s="510"/>
      <c r="G36" s="510"/>
      <c r="H36" s="47"/>
    </row>
    <row r="37" spans="1:8" ht="12.75" customHeight="1" x14ac:dyDescent="0.2">
      <c r="A37" s="60"/>
      <c r="B37" s="34"/>
      <c r="C37" s="36">
        <v>4</v>
      </c>
      <c r="D37" s="36"/>
      <c r="E37" s="44"/>
      <c r="F37" s="510"/>
      <c r="G37" s="510"/>
      <c r="H37" s="47"/>
    </row>
    <row r="38" spans="1:8" ht="12.75" customHeight="1" x14ac:dyDescent="0.2">
      <c r="A38" s="60"/>
      <c r="B38" s="34"/>
      <c r="C38" s="36">
        <v>5</v>
      </c>
      <c r="D38" s="36"/>
      <c r="E38" s="44"/>
      <c r="F38" s="510"/>
      <c r="G38" s="510"/>
      <c r="H38" s="47"/>
    </row>
    <row r="39" spans="1:8" s="4" customFormat="1" ht="12.75" customHeight="1" x14ac:dyDescent="0.2">
      <c r="A39" s="39"/>
      <c r="B39" s="34"/>
      <c r="C39" s="35"/>
      <c r="D39" s="51" t="s">
        <v>93</v>
      </c>
      <c r="E39" s="61"/>
      <c r="F39" s="511">
        <f>SUM(F34:F38)</f>
        <v>0</v>
      </c>
      <c r="G39" s="511">
        <f>SUM(G34:G38)</f>
        <v>0</v>
      </c>
      <c r="H39" s="54"/>
    </row>
    <row r="40" spans="1:8" ht="12.75" customHeight="1" x14ac:dyDescent="0.2">
      <c r="A40" s="60"/>
      <c r="B40" s="34"/>
      <c r="C40" s="36"/>
      <c r="D40" s="36"/>
      <c r="E40" s="36"/>
      <c r="F40" s="504"/>
      <c r="G40" s="504"/>
      <c r="H40" s="32"/>
    </row>
    <row r="41" spans="1:8" ht="12.75" customHeight="1" x14ac:dyDescent="0.2">
      <c r="A41" s="60"/>
      <c r="B41" s="34" t="s">
        <v>79</v>
      </c>
      <c r="C41" s="36"/>
      <c r="D41" s="36" t="s">
        <v>95</v>
      </c>
      <c r="E41" s="36"/>
      <c r="F41" s="505"/>
      <c r="G41" s="505"/>
      <c r="H41" s="38"/>
    </row>
    <row r="42" spans="1:8" ht="12.75" customHeight="1" x14ac:dyDescent="0.2">
      <c r="A42" s="60"/>
      <c r="B42" s="34"/>
      <c r="C42" s="36">
        <v>1</v>
      </c>
      <c r="D42" s="36"/>
      <c r="E42" s="40"/>
      <c r="F42" s="509"/>
      <c r="G42" s="509"/>
      <c r="H42" s="42"/>
    </row>
    <row r="43" spans="1:8" ht="12.75" customHeight="1" x14ac:dyDescent="0.2">
      <c r="A43" s="60"/>
      <c r="B43" s="34"/>
      <c r="C43" s="36">
        <v>2</v>
      </c>
      <c r="D43" s="36"/>
      <c r="E43" s="44"/>
      <c r="F43" s="510"/>
      <c r="G43" s="510"/>
      <c r="H43" s="47"/>
    </row>
    <row r="44" spans="1:8" ht="12.75" customHeight="1" x14ac:dyDescent="0.2">
      <c r="A44" s="60"/>
      <c r="B44" s="34"/>
      <c r="C44" s="36">
        <v>3</v>
      </c>
      <c r="D44" s="36"/>
      <c r="E44" s="44"/>
      <c r="F44" s="510"/>
      <c r="G44" s="510"/>
      <c r="H44" s="47"/>
    </row>
    <row r="45" spans="1:8" ht="12.75" customHeight="1" x14ac:dyDescent="0.2">
      <c r="A45" s="60"/>
      <c r="B45" s="34"/>
      <c r="C45" s="36">
        <v>4</v>
      </c>
      <c r="D45" s="36"/>
      <c r="E45" s="44"/>
      <c r="F45" s="510"/>
      <c r="G45" s="510"/>
      <c r="H45" s="46"/>
    </row>
    <row r="46" spans="1:8" ht="12.75" customHeight="1" x14ac:dyDescent="0.2">
      <c r="A46" s="60"/>
      <c r="B46" s="34"/>
      <c r="C46" s="36">
        <v>5</v>
      </c>
      <c r="D46" s="36"/>
      <c r="E46" s="44"/>
      <c r="F46" s="510"/>
      <c r="G46" s="510"/>
      <c r="H46" s="46"/>
    </row>
    <row r="47" spans="1:8" s="4" customFormat="1" ht="12.75" customHeight="1" x14ac:dyDescent="0.2">
      <c r="A47" s="39"/>
      <c r="B47" s="34"/>
      <c r="C47" s="35"/>
      <c r="D47" s="51" t="s">
        <v>93</v>
      </c>
      <c r="E47" s="61"/>
      <c r="F47" s="511">
        <f>SUM(F42:F46)</f>
        <v>0</v>
      </c>
      <c r="G47" s="511">
        <f>SUM(G42:G46)</f>
        <v>0</v>
      </c>
      <c r="H47" s="54"/>
    </row>
    <row r="48" spans="1:8" ht="12.75" customHeight="1" x14ac:dyDescent="0.2">
      <c r="A48" s="60"/>
      <c r="B48" s="34"/>
      <c r="C48" s="36"/>
      <c r="D48" s="36"/>
      <c r="E48" s="36"/>
      <c r="F48" s="504"/>
      <c r="G48" s="504"/>
      <c r="H48" s="57"/>
    </row>
    <row r="49" spans="1:8" ht="12.75" customHeight="1" x14ac:dyDescent="0.2">
      <c r="A49" s="60"/>
      <c r="B49" s="34" t="s">
        <v>81</v>
      </c>
      <c r="C49" s="36"/>
      <c r="D49" s="36" t="s">
        <v>96</v>
      </c>
      <c r="E49" s="36"/>
      <c r="F49" s="505"/>
      <c r="G49" s="505"/>
      <c r="H49" s="59"/>
    </row>
    <row r="50" spans="1:8" ht="12.75" customHeight="1" x14ac:dyDescent="0.2">
      <c r="A50" s="60"/>
      <c r="B50" s="34"/>
      <c r="C50" s="36">
        <v>1</v>
      </c>
      <c r="D50" s="36"/>
      <c r="E50" s="40"/>
      <c r="F50" s="509"/>
      <c r="G50" s="509"/>
      <c r="H50" s="62"/>
    </row>
    <row r="51" spans="1:8" ht="12.75" customHeight="1" x14ac:dyDescent="0.2">
      <c r="A51" s="60"/>
      <c r="B51" s="34"/>
      <c r="C51" s="36">
        <v>2</v>
      </c>
      <c r="D51" s="36"/>
      <c r="E51" s="44"/>
      <c r="F51" s="510"/>
      <c r="G51" s="510"/>
      <c r="H51" s="46"/>
    </row>
    <row r="52" spans="1:8" ht="12.75" customHeight="1" x14ac:dyDescent="0.2">
      <c r="A52" s="60"/>
      <c r="B52" s="34"/>
      <c r="C52" s="36">
        <v>3</v>
      </c>
      <c r="D52" s="36"/>
      <c r="E52" s="44"/>
      <c r="F52" s="510"/>
      <c r="G52" s="510"/>
      <c r="H52" s="46"/>
    </row>
    <row r="53" spans="1:8" ht="12.75" customHeight="1" x14ac:dyDescent="0.2">
      <c r="A53" s="60"/>
      <c r="B53" s="34"/>
      <c r="C53" s="36">
        <v>4</v>
      </c>
      <c r="D53" s="36"/>
      <c r="E53" s="44"/>
      <c r="F53" s="510"/>
      <c r="G53" s="510"/>
      <c r="H53" s="46"/>
    </row>
    <row r="54" spans="1:8" ht="12.75" customHeight="1" x14ac:dyDescent="0.2">
      <c r="A54" s="60"/>
      <c r="B54" s="34"/>
      <c r="C54" s="36">
        <v>5</v>
      </c>
      <c r="D54" s="36"/>
      <c r="E54" s="44"/>
      <c r="F54" s="510"/>
      <c r="G54" s="510"/>
      <c r="H54" s="46"/>
    </row>
    <row r="55" spans="1:8" s="4" customFormat="1" ht="12.75" customHeight="1" x14ac:dyDescent="0.2">
      <c r="A55" s="39"/>
      <c r="B55" s="34"/>
      <c r="C55" s="35"/>
      <c r="D55" s="51" t="s">
        <v>93</v>
      </c>
      <c r="E55" s="521"/>
      <c r="F55" s="522">
        <f>SUM(F50:F54)</f>
        <v>0</v>
      </c>
      <c r="G55" s="522">
        <f>SUM(G50:G54)</f>
        <v>0</v>
      </c>
      <c r="H55" s="523"/>
    </row>
    <row r="56" spans="1:8" s="4" customFormat="1" ht="12.75" customHeight="1" x14ac:dyDescent="0.2">
      <c r="A56" s="63"/>
      <c r="B56" s="64"/>
      <c r="C56" s="65"/>
      <c r="D56" s="66"/>
      <c r="E56" s="405"/>
      <c r="F56" s="512"/>
      <c r="G56" s="512"/>
      <c r="H56" s="68"/>
    </row>
    <row r="57" spans="1:8" s="4" customFormat="1" ht="12.75" customHeight="1" x14ac:dyDescent="0.2">
      <c r="A57" s="63"/>
      <c r="B57" s="64"/>
      <c r="C57" s="35" t="s">
        <v>97</v>
      </c>
      <c r="D57" s="66"/>
      <c r="E57" s="519"/>
      <c r="F57" s="520">
        <f>F55+F47+F39+F31</f>
        <v>0</v>
      </c>
      <c r="G57" s="520">
        <f>G55+G47+G39+G31</f>
        <v>0</v>
      </c>
      <c r="H57" s="518"/>
    </row>
    <row r="58" spans="1:8" s="4" customFormat="1" ht="12.75" customHeight="1" x14ac:dyDescent="0.2">
      <c r="A58" s="39"/>
      <c r="B58" s="34"/>
      <c r="C58" s="35"/>
      <c r="D58" s="51"/>
      <c r="E58" s="405"/>
      <c r="F58" s="512"/>
      <c r="G58" s="512"/>
      <c r="H58" s="68"/>
    </row>
    <row r="59" spans="1:8" ht="12.75" customHeight="1" thickBot="1" x14ac:dyDescent="0.25">
      <c r="A59" s="69"/>
      <c r="B59" s="70"/>
      <c r="C59" s="71"/>
      <c r="D59" s="71"/>
      <c r="E59" s="71"/>
      <c r="F59" s="513"/>
      <c r="G59" s="513"/>
      <c r="H59" s="74"/>
    </row>
    <row r="60" spans="1:8" s="474" customFormat="1" ht="12.75" customHeight="1" thickBot="1" x14ac:dyDescent="0.25">
      <c r="A60" s="960" t="s">
        <v>98</v>
      </c>
      <c r="B60" s="961"/>
      <c r="C60" s="961"/>
      <c r="D60" s="961"/>
      <c r="E60" s="962"/>
      <c r="F60" s="514">
        <f>F57+F21</f>
        <v>0</v>
      </c>
      <c r="G60" s="514">
        <f>G57+G21</f>
        <v>0</v>
      </c>
      <c r="H60" s="473"/>
    </row>
  </sheetData>
  <mergeCells count="11">
    <mergeCell ref="A2:H2"/>
    <mergeCell ref="A1:H1"/>
    <mergeCell ref="A3:H3"/>
    <mergeCell ref="A4:H4"/>
    <mergeCell ref="A60:E60"/>
    <mergeCell ref="H5:H9"/>
    <mergeCell ref="A5:D9"/>
    <mergeCell ref="E5:E9"/>
    <mergeCell ref="F5:F9"/>
    <mergeCell ref="G5:G9"/>
    <mergeCell ref="A10:D10"/>
  </mergeCells>
  <pageMargins left="0.5" right="0.5" top="1" bottom="0.5" header="0.2" footer="0.1"/>
  <pageSetup paperSize="5" scale="56" fitToHeight="0" orientation="landscape" r:id="rId1"/>
  <headerFooter>
    <oddFooter>&amp;R&amp;"Arial,Bold"&amp;10Page 19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9" tint="0.39997558519241921"/>
    <pageSetUpPr fitToPage="1"/>
  </sheetPr>
  <dimension ref="A1:L22"/>
  <sheetViews>
    <sheetView showGridLines="0" zoomScale="85" zoomScaleNormal="85" zoomScalePageLayoutView="40" workbookViewId="0">
      <selection sqref="A1:J3"/>
    </sheetView>
  </sheetViews>
  <sheetFormatPr defaultRowHeight="12.75" customHeight="1" x14ac:dyDescent="0.2"/>
  <cols>
    <col min="1" max="1" width="2.140625" style="87" customWidth="1"/>
    <col min="2" max="2" width="31.7109375" style="28" customWidth="1"/>
    <col min="3" max="3" width="16.7109375" style="86" customWidth="1"/>
    <col min="4" max="4" width="15.5703125" style="86" customWidth="1"/>
    <col min="5" max="5" width="11.85546875" style="28" customWidth="1"/>
    <col min="6" max="8" width="12.7109375" style="28" customWidth="1"/>
    <col min="9" max="10" width="14.7109375" style="28" customWidth="1"/>
    <col min="11" max="248" width="9.140625" style="28"/>
    <col min="249" max="249" width="2.140625" style="28" customWidth="1"/>
    <col min="250" max="250" width="31.7109375" style="28" customWidth="1"/>
    <col min="251" max="251" width="16.7109375" style="28" customWidth="1"/>
    <col min="252" max="252" width="15.5703125" style="28" customWidth="1"/>
    <col min="253" max="253" width="11.85546875" style="28" customWidth="1"/>
    <col min="254" max="256" width="12.7109375" style="28" customWidth="1"/>
    <col min="257" max="260" width="14.7109375" style="28" customWidth="1"/>
    <col min="261" max="265" width="12.7109375" style="28" customWidth="1"/>
    <col min="266" max="266" width="11.42578125" style="28" customWidth="1"/>
    <col min="267" max="504" width="9.140625" style="28"/>
    <col min="505" max="505" width="2.140625" style="28" customWidth="1"/>
    <col min="506" max="506" width="31.7109375" style="28" customWidth="1"/>
    <col min="507" max="507" width="16.7109375" style="28" customWidth="1"/>
    <col min="508" max="508" width="15.5703125" style="28" customWidth="1"/>
    <col min="509" max="509" width="11.85546875" style="28" customWidth="1"/>
    <col min="510" max="512" width="12.7109375" style="28" customWidth="1"/>
    <col min="513" max="516" width="14.7109375" style="28" customWidth="1"/>
    <col min="517" max="521" width="12.7109375" style="28" customWidth="1"/>
    <col min="522" max="522" width="11.42578125" style="28" customWidth="1"/>
    <col min="523" max="760" width="9.140625" style="28"/>
    <col min="761" max="761" width="2.140625" style="28" customWidth="1"/>
    <col min="762" max="762" width="31.7109375" style="28" customWidth="1"/>
    <col min="763" max="763" width="16.7109375" style="28" customWidth="1"/>
    <col min="764" max="764" width="15.5703125" style="28" customWidth="1"/>
    <col min="765" max="765" width="11.85546875" style="28" customWidth="1"/>
    <col min="766" max="768" width="12.7109375" style="28" customWidth="1"/>
    <col min="769" max="772" width="14.7109375" style="28" customWidth="1"/>
    <col min="773" max="777" width="12.7109375" style="28" customWidth="1"/>
    <col min="778" max="778" width="11.42578125" style="28" customWidth="1"/>
    <col min="779" max="1016" width="9.140625" style="28"/>
    <col min="1017" max="1017" width="2.140625" style="28" customWidth="1"/>
    <col min="1018" max="1018" width="31.7109375" style="28" customWidth="1"/>
    <col min="1019" max="1019" width="16.7109375" style="28" customWidth="1"/>
    <col min="1020" max="1020" width="15.5703125" style="28" customWidth="1"/>
    <col min="1021" max="1021" width="11.85546875" style="28" customWidth="1"/>
    <col min="1022" max="1024" width="12.7109375" style="28" customWidth="1"/>
    <col min="1025" max="1028" width="14.7109375" style="28" customWidth="1"/>
    <col min="1029" max="1033" width="12.7109375" style="28" customWidth="1"/>
    <col min="1034" max="1034" width="11.42578125" style="28" customWidth="1"/>
    <col min="1035" max="1272" width="9.140625" style="28"/>
    <col min="1273" max="1273" width="2.140625" style="28" customWidth="1"/>
    <col min="1274" max="1274" width="31.7109375" style="28" customWidth="1"/>
    <col min="1275" max="1275" width="16.7109375" style="28" customWidth="1"/>
    <col min="1276" max="1276" width="15.5703125" style="28" customWidth="1"/>
    <col min="1277" max="1277" width="11.85546875" style="28" customWidth="1"/>
    <col min="1278" max="1280" width="12.7109375" style="28" customWidth="1"/>
    <col min="1281" max="1284" width="14.7109375" style="28" customWidth="1"/>
    <col min="1285" max="1289" width="12.7109375" style="28" customWidth="1"/>
    <col min="1290" max="1290" width="11.42578125" style="28" customWidth="1"/>
    <col min="1291" max="1528" width="9.140625" style="28"/>
    <col min="1529" max="1529" width="2.140625" style="28" customWidth="1"/>
    <col min="1530" max="1530" width="31.7109375" style="28" customWidth="1"/>
    <col min="1531" max="1531" width="16.7109375" style="28" customWidth="1"/>
    <col min="1532" max="1532" width="15.5703125" style="28" customWidth="1"/>
    <col min="1533" max="1533" width="11.85546875" style="28" customWidth="1"/>
    <col min="1534" max="1536" width="12.7109375" style="28" customWidth="1"/>
    <col min="1537" max="1540" width="14.7109375" style="28" customWidth="1"/>
    <col min="1541" max="1545" width="12.7109375" style="28" customWidth="1"/>
    <col min="1546" max="1546" width="11.42578125" style="28" customWidth="1"/>
    <col min="1547" max="1784" width="9.140625" style="28"/>
    <col min="1785" max="1785" width="2.140625" style="28" customWidth="1"/>
    <col min="1786" max="1786" width="31.7109375" style="28" customWidth="1"/>
    <col min="1787" max="1787" width="16.7109375" style="28" customWidth="1"/>
    <col min="1788" max="1788" width="15.5703125" style="28" customWidth="1"/>
    <col min="1789" max="1789" width="11.85546875" style="28" customWidth="1"/>
    <col min="1790" max="1792" width="12.7109375" style="28" customWidth="1"/>
    <col min="1793" max="1796" width="14.7109375" style="28" customWidth="1"/>
    <col min="1797" max="1801" width="12.7109375" style="28" customWidth="1"/>
    <col min="1802" max="1802" width="11.42578125" style="28" customWidth="1"/>
    <col min="1803" max="2040" width="9.140625" style="28"/>
    <col min="2041" max="2041" width="2.140625" style="28" customWidth="1"/>
    <col min="2042" max="2042" width="31.7109375" style="28" customWidth="1"/>
    <col min="2043" max="2043" width="16.7109375" style="28" customWidth="1"/>
    <col min="2044" max="2044" width="15.5703125" style="28" customWidth="1"/>
    <col min="2045" max="2045" width="11.85546875" style="28" customWidth="1"/>
    <col min="2046" max="2048" width="12.7109375" style="28" customWidth="1"/>
    <col min="2049" max="2052" width="14.7109375" style="28" customWidth="1"/>
    <col min="2053" max="2057" width="12.7109375" style="28" customWidth="1"/>
    <col min="2058" max="2058" width="11.42578125" style="28" customWidth="1"/>
    <col min="2059" max="2296" width="9.140625" style="28"/>
    <col min="2297" max="2297" width="2.140625" style="28" customWidth="1"/>
    <col min="2298" max="2298" width="31.7109375" style="28" customWidth="1"/>
    <col min="2299" max="2299" width="16.7109375" style="28" customWidth="1"/>
    <col min="2300" max="2300" width="15.5703125" style="28" customWidth="1"/>
    <col min="2301" max="2301" width="11.85546875" style="28" customWidth="1"/>
    <col min="2302" max="2304" width="12.7109375" style="28" customWidth="1"/>
    <col min="2305" max="2308" width="14.7109375" style="28" customWidth="1"/>
    <col min="2309" max="2313" width="12.7109375" style="28" customWidth="1"/>
    <col min="2314" max="2314" width="11.42578125" style="28" customWidth="1"/>
    <col min="2315" max="2552" width="9.140625" style="28"/>
    <col min="2553" max="2553" width="2.140625" style="28" customWidth="1"/>
    <col min="2554" max="2554" width="31.7109375" style="28" customWidth="1"/>
    <col min="2555" max="2555" width="16.7109375" style="28" customWidth="1"/>
    <col min="2556" max="2556" width="15.5703125" style="28" customWidth="1"/>
    <col min="2557" max="2557" width="11.85546875" style="28" customWidth="1"/>
    <col min="2558" max="2560" width="12.7109375" style="28" customWidth="1"/>
    <col min="2561" max="2564" width="14.7109375" style="28" customWidth="1"/>
    <col min="2565" max="2569" width="12.7109375" style="28" customWidth="1"/>
    <col min="2570" max="2570" width="11.42578125" style="28" customWidth="1"/>
    <col min="2571" max="2808" width="9.140625" style="28"/>
    <col min="2809" max="2809" width="2.140625" style="28" customWidth="1"/>
    <col min="2810" max="2810" width="31.7109375" style="28" customWidth="1"/>
    <col min="2811" max="2811" width="16.7109375" style="28" customWidth="1"/>
    <col min="2812" max="2812" width="15.5703125" style="28" customWidth="1"/>
    <col min="2813" max="2813" width="11.85546875" style="28" customWidth="1"/>
    <col min="2814" max="2816" width="12.7109375" style="28" customWidth="1"/>
    <col min="2817" max="2820" width="14.7109375" style="28" customWidth="1"/>
    <col min="2821" max="2825" width="12.7109375" style="28" customWidth="1"/>
    <col min="2826" max="2826" width="11.42578125" style="28" customWidth="1"/>
    <col min="2827" max="3064" width="9.140625" style="28"/>
    <col min="3065" max="3065" width="2.140625" style="28" customWidth="1"/>
    <col min="3066" max="3066" width="31.7109375" style="28" customWidth="1"/>
    <col min="3067" max="3067" width="16.7109375" style="28" customWidth="1"/>
    <col min="3068" max="3068" width="15.5703125" style="28" customWidth="1"/>
    <col min="3069" max="3069" width="11.85546875" style="28" customWidth="1"/>
    <col min="3070" max="3072" width="12.7109375" style="28" customWidth="1"/>
    <col min="3073" max="3076" width="14.7109375" style="28" customWidth="1"/>
    <col min="3077" max="3081" width="12.7109375" style="28" customWidth="1"/>
    <col min="3082" max="3082" width="11.42578125" style="28" customWidth="1"/>
    <col min="3083" max="3320" width="9.140625" style="28"/>
    <col min="3321" max="3321" width="2.140625" style="28" customWidth="1"/>
    <col min="3322" max="3322" width="31.7109375" style="28" customWidth="1"/>
    <col min="3323" max="3323" width="16.7109375" style="28" customWidth="1"/>
    <col min="3324" max="3324" width="15.5703125" style="28" customWidth="1"/>
    <col min="3325" max="3325" width="11.85546875" style="28" customWidth="1"/>
    <col min="3326" max="3328" width="12.7109375" style="28" customWidth="1"/>
    <col min="3329" max="3332" width="14.7109375" style="28" customWidth="1"/>
    <col min="3333" max="3337" width="12.7109375" style="28" customWidth="1"/>
    <col min="3338" max="3338" width="11.42578125" style="28" customWidth="1"/>
    <col min="3339" max="3576" width="9.140625" style="28"/>
    <col min="3577" max="3577" width="2.140625" style="28" customWidth="1"/>
    <col min="3578" max="3578" width="31.7109375" style="28" customWidth="1"/>
    <col min="3579" max="3579" width="16.7109375" style="28" customWidth="1"/>
    <col min="3580" max="3580" width="15.5703125" style="28" customWidth="1"/>
    <col min="3581" max="3581" width="11.85546875" style="28" customWidth="1"/>
    <col min="3582" max="3584" width="12.7109375" style="28" customWidth="1"/>
    <col min="3585" max="3588" width="14.7109375" style="28" customWidth="1"/>
    <col min="3589" max="3593" width="12.7109375" style="28" customWidth="1"/>
    <col min="3594" max="3594" width="11.42578125" style="28" customWidth="1"/>
    <col min="3595" max="3832" width="9.140625" style="28"/>
    <col min="3833" max="3833" width="2.140625" style="28" customWidth="1"/>
    <col min="3834" max="3834" width="31.7109375" style="28" customWidth="1"/>
    <col min="3835" max="3835" width="16.7109375" style="28" customWidth="1"/>
    <col min="3836" max="3836" width="15.5703125" style="28" customWidth="1"/>
    <col min="3837" max="3837" width="11.85546875" style="28" customWidth="1"/>
    <col min="3838" max="3840" width="12.7109375" style="28" customWidth="1"/>
    <col min="3841" max="3844" width="14.7109375" style="28" customWidth="1"/>
    <col min="3845" max="3849" width="12.7109375" style="28" customWidth="1"/>
    <col min="3850" max="3850" width="11.42578125" style="28" customWidth="1"/>
    <col min="3851" max="4088" width="9.140625" style="28"/>
    <col min="4089" max="4089" width="2.140625" style="28" customWidth="1"/>
    <col min="4090" max="4090" width="31.7109375" style="28" customWidth="1"/>
    <col min="4091" max="4091" width="16.7109375" style="28" customWidth="1"/>
    <col min="4092" max="4092" width="15.5703125" style="28" customWidth="1"/>
    <col min="4093" max="4093" width="11.85546875" style="28" customWidth="1"/>
    <col min="4094" max="4096" width="12.7109375" style="28" customWidth="1"/>
    <col min="4097" max="4100" width="14.7109375" style="28" customWidth="1"/>
    <col min="4101" max="4105" width="12.7109375" style="28" customWidth="1"/>
    <col min="4106" max="4106" width="11.42578125" style="28" customWidth="1"/>
    <col min="4107" max="4344" width="9.140625" style="28"/>
    <col min="4345" max="4345" width="2.140625" style="28" customWidth="1"/>
    <col min="4346" max="4346" width="31.7109375" style="28" customWidth="1"/>
    <col min="4347" max="4347" width="16.7109375" style="28" customWidth="1"/>
    <col min="4348" max="4348" width="15.5703125" style="28" customWidth="1"/>
    <col min="4349" max="4349" width="11.85546875" style="28" customWidth="1"/>
    <col min="4350" max="4352" width="12.7109375" style="28" customWidth="1"/>
    <col min="4353" max="4356" width="14.7109375" style="28" customWidth="1"/>
    <col min="4357" max="4361" width="12.7109375" style="28" customWidth="1"/>
    <col min="4362" max="4362" width="11.42578125" style="28" customWidth="1"/>
    <col min="4363" max="4600" width="9.140625" style="28"/>
    <col min="4601" max="4601" width="2.140625" style="28" customWidth="1"/>
    <col min="4602" max="4602" width="31.7109375" style="28" customWidth="1"/>
    <col min="4603" max="4603" width="16.7109375" style="28" customWidth="1"/>
    <col min="4604" max="4604" width="15.5703125" style="28" customWidth="1"/>
    <col min="4605" max="4605" width="11.85546875" style="28" customWidth="1"/>
    <col min="4606" max="4608" width="12.7109375" style="28" customWidth="1"/>
    <col min="4609" max="4612" width="14.7109375" style="28" customWidth="1"/>
    <col min="4613" max="4617" width="12.7109375" style="28" customWidth="1"/>
    <col min="4618" max="4618" width="11.42578125" style="28" customWidth="1"/>
    <col min="4619" max="4856" width="9.140625" style="28"/>
    <col min="4857" max="4857" width="2.140625" style="28" customWidth="1"/>
    <col min="4858" max="4858" width="31.7109375" style="28" customWidth="1"/>
    <col min="4859" max="4859" width="16.7109375" style="28" customWidth="1"/>
    <col min="4860" max="4860" width="15.5703125" style="28" customWidth="1"/>
    <col min="4861" max="4861" width="11.85546875" style="28" customWidth="1"/>
    <col min="4862" max="4864" width="12.7109375" style="28" customWidth="1"/>
    <col min="4865" max="4868" width="14.7109375" style="28" customWidth="1"/>
    <col min="4869" max="4873" width="12.7109375" style="28" customWidth="1"/>
    <col min="4874" max="4874" width="11.42578125" style="28" customWidth="1"/>
    <col min="4875" max="5112" width="9.140625" style="28"/>
    <col min="5113" max="5113" width="2.140625" style="28" customWidth="1"/>
    <col min="5114" max="5114" width="31.7109375" style="28" customWidth="1"/>
    <col min="5115" max="5115" width="16.7109375" style="28" customWidth="1"/>
    <col min="5116" max="5116" width="15.5703125" style="28" customWidth="1"/>
    <col min="5117" max="5117" width="11.85546875" style="28" customWidth="1"/>
    <col min="5118" max="5120" width="12.7109375" style="28" customWidth="1"/>
    <col min="5121" max="5124" width="14.7109375" style="28" customWidth="1"/>
    <col min="5125" max="5129" width="12.7109375" style="28" customWidth="1"/>
    <col min="5130" max="5130" width="11.42578125" style="28" customWidth="1"/>
    <col min="5131" max="5368" width="9.140625" style="28"/>
    <col min="5369" max="5369" width="2.140625" style="28" customWidth="1"/>
    <col min="5370" max="5370" width="31.7109375" style="28" customWidth="1"/>
    <col min="5371" max="5371" width="16.7109375" style="28" customWidth="1"/>
    <col min="5372" max="5372" width="15.5703125" style="28" customWidth="1"/>
    <col min="5373" max="5373" width="11.85546875" style="28" customWidth="1"/>
    <col min="5374" max="5376" width="12.7109375" style="28" customWidth="1"/>
    <col min="5377" max="5380" width="14.7109375" style="28" customWidth="1"/>
    <col min="5381" max="5385" width="12.7109375" style="28" customWidth="1"/>
    <col min="5386" max="5386" width="11.42578125" style="28" customWidth="1"/>
    <col min="5387" max="5624" width="9.140625" style="28"/>
    <col min="5625" max="5625" width="2.140625" style="28" customWidth="1"/>
    <col min="5626" max="5626" width="31.7109375" style="28" customWidth="1"/>
    <col min="5627" max="5627" width="16.7109375" style="28" customWidth="1"/>
    <col min="5628" max="5628" width="15.5703125" style="28" customWidth="1"/>
    <col min="5629" max="5629" width="11.85546875" style="28" customWidth="1"/>
    <col min="5630" max="5632" width="12.7109375" style="28" customWidth="1"/>
    <col min="5633" max="5636" width="14.7109375" style="28" customWidth="1"/>
    <col min="5637" max="5641" width="12.7109375" style="28" customWidth="1"/>
    <col min="5642" max="5642" width="11.42578125" style="28" customWidth="1"/>
    <col min="5643" max="5880" width="9.140625" style="28"/>
    <col min="5881" max="5881" width="2.140625" style="28" customWidth="1"/>
    <col min="5882" max="5882" width="31.7109375" style="28" customWidth="1"/>
    <col min="5883" max="5883" width="16.7109375" style="28" customWidth="1"/>
    <col min="5884" max="5884" width="15.5703125" style="28" customWidth="1"/>
    <col min="5885" max="5885" width="11.85546875" style="28" customWidth="1"/>
    <col min="5886" max="5888" width="12.7109375" style="28" customWidth="1"/>
    <col min="5889" max="5892" width="14.7109375" style="28" customWidth="1"/>
    <col min="5893" max="5897" width="12.7109375" style="28" customWidth="1"/>
    <col min="5898" max="5898" width="11.42578125" style="28" customWidth="1"/>
    <col min="5899" max="6136" width="9.140625" style="28"/>
    <col min="6137" max="6137" width="2.140625" style="28" customWidth="1"/>
    <col min="6138" max="6138" width="31.7109375" style="28" customWidth="1"/>
    <col min="6139" max="6139" width="16.7109375" style="28" customWidth="1"/>
    <col min="6140" max="6140" width="15.5703125" style="28" customWidth="1"/>
    <col min="6141" max="6141" width="11.85546875" style="28" customWidth="1"/>
    <col min="6142" max="6144" width="12.7109375" style="28" customWidth="1"/>
    <col min="6145" max="6148" width="14.7109375" style="28" customWidth="1"/>
    <col min="6149" max="6153" width="12.7109375" style="28" customWidth="1"/>
    <col min="6154" max="6154" width="11.42578125" style="28" customWidth="1"/>
    <col min="6155" max="6392" width="9.140625" style="28"/>
    <col min="6393" max="6393" width="2.140625" style="28" customWidth="1"/>
    <col min="6394" max="6394" width="31.7109375" style="28" customWidth="1"/>
    <col min="6395" max="6395" width="16.7109375" style="28" customWidth="1"/>
    <col min="6396" max="6396" width="15.5703125" style="28" customWidth="1"/>
    <col min="6397" max="6397" width="11.85546875" style="28" customWidth="1"/>
    <col min="6398" max="6400" width="12.7109375" style="28" customWidth="1"/>
    <col min="6401" max="6404" width="14.7109375" style="28" customWidth="1"/>
    <col min="6405" max="6409" width="12.7109375" style="28" customWidth="1"/>
    <col min="6410" max="6410" width="11.42578125" style="28" customWidth="1"/>
    <col min="6411" max="6648" width="9.140625" style="28"/>
    <col min="6649" max="6649" width="2.140625" style="28" customWidth="1"/>
    <col min="6650" max="6650" width="31.7109375" style="28" customWidth="1"/>
    <col min="6651" max="6651" width="16.7109375" style="28" customWidth="1"/>
    <col min="6652" max="6652" width="15.5703125" style="28" customWidth="1"/>
    <col min="6653" max="6653" width="11.85546875" style="28" customWidth="1"/>
    <col min="6654" max="6656" width="12.7109375" style="28" customWidth="1"/>
    <col min="6657" max="6660" width="14.7109375" style="28" customWidth="1"/>
    <col min="6661" max="6665" width="12.7109375" style="28" customWidth="1"/>
    <col min="6666" max="6666" width="11.42578125" style="28" customWidth="1"/>
    <col min="6667" max="6904" width="9.140625" style="28"/>
    <col min="6905" max="6905" width="2.140625" style="28" customWidth="1"/>
    <col min="6906" max="6906" width="31.7109375" style="28" customWidth="1"/>
    <col min="6907" max="6907" width="16.7109375" style="28" customWidth="1"/>
    <col min="6908" max="6908" width="15.5703125" style="28" customWidth="1"/>
    <col min="6909" max="6909" width="11.85546875" style="28" customWidth="1"/>
    <col min="6910" max="6912" width="12.7109375" style="28" customWidth="1"/>
    <col min="6913" max="6916" width="14.7109375" style="28" customWidth="1"/>
    <col min="6917" max="6921" width="12.7109375" style="28" customWidth="1"/>
    <col min="6922" max="6922" width="11.42578125" style="28" customWidth="1"/>
    <col min="6923" max="7160" width="9.140625" style="28"/>
    <col min="7161" max="7161" width="2.140625" style="28" customWidth="1"/>
    <col min="7162" max="7162" width="31.7109375" style="28" customWidth="1"/>
    <col min="7163" max="7163" width="16.7109375" style="28" customWidth="1"/>
    <col min="7164" max="7164" width="15.5703125" style="28" customWidth="1"/>
    <col min="7165" max="7165" width="11.85546875" style="28" customWidth="1"/>
    <col min="7166" max="7168" width="12.7109375" style="28" customWidth="1"/>
    <col min="7169" max="7172" width="14.7109375" style="28" customWidth="1"/>
    <col min="7173" max="7177" width="12.7109375" style="28" customWidth="1"/>
    <col min="7178" max="7178" width="11.42578125" style="28" customWidth="1"/>
    <col min="7179" max="7416" width="9.140625" style="28"/>
    <col min="7417" max="7417" width="2.140625" style="28" customWidth="1"/>
    <col min="7418" max="7418" width="31.7109375" style="28" customWidth="1"/>
    <col min="7419" max="7419" width="16.7109375" style="28" customWidth="1"/>
    <col min="7420" max="7420" width="15.5703125" style="28" customWidth="1"/>
    <col min="7421" max="7421" width="11.85546875" style="28" customWidth="1"/>
    <col min="7422" max="7424" width="12.7109375" style="28" customWidth="1"/>
    <col min="7425" max="7428" width="14.7109375" style="28" customWidth="1"/>
    <col min="7429" max="7433" width="12.7109375" style="28" customWidth="1"/>
    <col min="7434" max="7434" width="11.42578125" style="28" customWidth="1"/>
    <col min="7435" max="7672" width="9.140625" style="28"/>
    <col min="7673" max="7673" width="2.140625" style="28" customWidth="1"/>
    <col min="7674" max="7674" width="31.7109375" style="28" customWidth="1"/>
    <col min="7675" max="7675" width="16.7109375" style="28" customWidth="1"/>
    <col min="7676" max="7676" width="15.5703125" style="28" customWidth="1"/>
    <col min="7677" max="7677" width="11.85546875" style="28" customWidth="1"/>
    <col min="7678" max="7680" width="12.7109375" style="28" customWidth="1"/>
    <col min="7681" max="7684" width="14.7109375" style="28" customWidth="1"/>
    <col min="7685" max="7689" width="12.7109375" style="28" customWidth="1"/>
    <col min="7690" max="7690" width="11.42578125" style="28" customWidth="1"/>
    <col min="7691" max="7928" width="9.140625" style="28"/>
    <col min="7929" max="7929" width="2.140625" style="28" customWidth="1"/>
    <col min="7930" max="7930" width="31.7109375" style="28" customWidth="1"/>
    <col min="7931" max="7931" width="16.7109375" style="28" customWidth="1"/>
    <col min="7932" max="7932" width="15.5703125" style="28" customWidth="1"/>
    <col min="7933" max="7933" width="11.85546875" style="28" customWidth="1"/>
    <col min="7934" max="7936" width="12.7109375" style="28" customWidth="1"/>
    <col min="7937" max="7940" width="14.7109375" style="28" customWidth="1"/>
    <col min="7941" max="7945" width="12.7109375" style="28" customWidth="1"/>
    <col min="7946" max="7946" width="11.42578125" style="28" customWidth="1"/>
    <col min="7947" max="8184" width="9.140625" style="28"/>
    <col min="8185" max="8185" width="2.140625" style="28" customWidth="1"/>
    <col min="8186" max="8186" width="31.7109375" style="28" customWidth="1"/>
    <col min="8187" max="8187" width="16.7109375" style="28" customWidth="1"/>
    <col min="8188" max="8188" width="15.5703125" style="28" customWidth="1"/>
    <col min="8189" max="8189" width="11.85546875" style="28" customWidth="1"/>
    <col min="8190" max="8192" width="12.7109375" style="28" customWidth="1"/>
    <col min="8193" max="8196" width="14.7109375" style="28" customWidth="1"/>
    <col min="8197" max="8201" width="12.7109375" style="28" customWidth="1"/>
    <col min="8202" max="8202" width="11.42578125" style="28" customWidth="1"/>
    <col min="8203" max="8440" width="9.140625" style="28"/>
    <col min="8441" max="8441" width="2.140625" style="28" customWidth="1"/>
    <col min="8442" max="8442" width="31.7109375" style="28" customWidth="1"/>
    <col min="8443" max="8443" width="16.7109375" style="28" customWidth="1"/>
    <col min="8444" max="8444" width="15.5703125" style="28" customWidth="1"/>
    <col min="8445" max="8445" width="11.85546875" style="28" customWidth="1"/>
    <col min="8446" max="8448" width="12.7109375" style="28" customWidth="1"/>
    <col min="8449" max="8452" width="14.7109375" style="28" customWidth="1"/>
    <col min="8453" max="8457" width="12.7109375" style="28" customWidth="1"/>
    <col min="8458" max="8458" width="11.42578125" style="28" customWidth="1"/>
    <col min="8459" max="8696" width="9.140625" style="28"/>
    <col min="8697" max="8697" width="2.140625" style="28" customWidth="1"/>
    <col min="8698" max="8698" width="31.7109375" style="28" customWidth="1"/>
    <col min="8699" max="8699" width="16.7109375" style="28" customWidth="1"/>
    <col min="8700" max="8700" width="15.5703125" style="28" customWidth="1"/>
    <col min="8701" max="8701" width="11.85546875" style="28" customWidth="1"/>
    <col min="8702" max="8704" width="12.7109375" style="28" customWidth="1"/>
    <col min="8705" max="8708" width="14.7109375" style="28" customWidth="1"/>
    <col min="8709" max="8713" width="12.7109375" style="28" customWidth="1"/>
    <col min="8714" max="8714" width="11.42578125" style="28" customWidth="1"/>
    <col min="8715" max="8952" width="9.140625" style="28"/>
    <col min="8953" max="8953" width="2.140625" style="28" customWidth="1"/>
    <col min="8954" max="8954" width="31.7109375" style="28" customWidth="1"/>
    <col min="8955" max="8955" width="16.7109375" style="28" customWidth="1"/>
    <col min="8956" max="8956" width="15.5703125" style="28" customWidth="1"/>
    <col min="8957" max="8957" width="11.85546875" style="28" customWidth="1"/>
    <col min="8958" max="8960" width="12.7109375" style="28" customWidth="1"/>
    <col min="8961" max="8964" width="14.7109375" style="28" customWidth="1"/>
    <col min="8965" max="8969" width="12.7109375" style="28" customWidth="1"/>
    <col min="8970" max="8970" width="11.42578125" style="28" customWidth="1"/>
    <col min="8971" max="9208" width="9.140625" style="28"/>
    <col min="9209" max="9209" width="2.140625" style="28" customWidth="1"/>
    <col min="9210" max="9210" width="31.7109375" style="28" customWidth="1"/>
    <col min="9211" max="9211" width="16.7109375" style="28" customWidth="1"/>
    <col min="9212" max="9212" width="15.5703125" style="28" customWidth="1"/>
    <col min="9213" max="9213" width="11.85546875" style="28" customWidth="1"/>
    <col min="9214" max="9216" width="12.7109375" style="28" customWidth="1"/>
    <col min="9217" max="9220" width="14.7109375" style="28" customWidth="1"/>
    <col min="9221" max="9225" width="12.7109375" style="28" customWidth="1"/>
    <col min="9226" max="9226" width="11.42578125" style="28" customWidth="1"/>
    <col min="9227" max="9464" width="9.140625" style="28"/>
    <col min="9465" max="9465" width="2.140625" style="28" customWidth="1"/>
    <col min="9466" max="9466" width="31.7109375" style="28" customWidth="1"/>
    <col min="9467" max="9467" width="16.7109375" style="28" customWidth="1"/>
    <col min="9468" max="9468" width="15.5703125" style="28" customWidth="1"/>
    <col min="9469" max="9469" width="11.85546875" style="28" customWidth="1"/>
    <col min="9470" max="9472" width="12.7109375" style="28" customWidth="1"/>
    <col min="9473" max="9476" width="14.7109375" style="28" customWidth="1"/>
    <col min="9477" max="9481" width="12.7109375" style="28" customWidth="1"/>
    <col min="9482" max="9482" width="11.42578125" style="28" customWidth="1"/>
    <col min="9483" max="9720" width="9.140625" style="28"/>
    <col min="9721" max="9721" width="2.140625" style="28" customWidth="1"/>
    <col min="9722" max="9722" width="31.7109375" style="28" customWidth="1"/>
    <col min="9723" max="9723" width="16.7109375" style="28" customWidth="1"/>
    <col min="9724" max="9724" width="15.5703125" style="28" customWidth="1"/>
    <col min="9725" max="9725" width="11.85546875" style="28" customWidth="1"/>
    <col min="9726" max="9728" width="12.7109375" style="28" customWidth="1"/>
    <col min="9729" max="9732" width="14.7109375" style="28" customWidth="1"/>
    <col min="9733" max="9737" width="12.7109375" style="28" customWidth="1"/>
    <col min="9738" max="9738" width="11.42578125" style="28" customWidth="1"/>
    <col min="9739" max="9976" width="9.140625" style="28"/>
    <col min="9977" max="9977" width="2.140625" style="28" customWidth="1"/>
    <col min="9978" max="9978" width="31.7109375" style="28" customWidth="1"/>
    <col min="9979" max="9979" width="16.7109375" style="28" customWidth="1"/>
    <col min="9980" max="9980" width="15.5703125" style="28" customWidth="1"/>
    <col min="9981" max="9981" width="11.85546875" style="28" customWidth="1"/>
    <col min="9982" max="9984" width="12.7109375" style="28" customWidth="1"/>
    <col min="9985" max="9988" width="14.7109375" style="28" customWidth="1"/>
    <col min="9989" max="9993" width="12.7109375" style="28" customWidth="1"/>
    <col min="9994" max="9994" width="11.42578125" style="28" customWidth="1"/>
    <col min="9995" max="10232" width="9.140625" style="28"/>
    <col min="10233" max="10233" width="2.140625" style="28" customWidth="1"/>
    <col min="10234" max="10234" width="31.7109375" style="28" customWidth="1"/>
    <col min="10235" max="10235" width="16.7109375" style="28" customWidth="1"/>
    <col min="10236" max="10236" width="15.5703125" style="28" customWidth="1"/>
    <col min="10237" max="10237" width="11.85546875" style="28" customWidth="1"/>
    <col min="10238" max="10240" width="12.7109375" style="28" customWidth="1"/>
    <col min="10241" max="10244" width="14.7109375" style="28" customWidth="1"/>
    <col min="10245" max="10249" width="12.7109375" style="28" customWidth="1"/>
    <col min="10250" max="10250" width="11.42578125" style="28" customWidth="1"/>
    <col min="10251" max="10488" width="9.140625" style="28"/>
    <col min="10489" max="10489" width="2.140625" style="28" customWidth="1"/>
    <col min="10490" max="10490" width="31.7109375" style="28" customWidth="1"/>
    <col min="10491" max="10491" width="16.7109375" style="28" customWidth="1"/>
    <col min="10492" max="10492" width="15.5703125" style="28" customWidth="1"/>
    <col min="10493" max="10493" width="11.85546875" style="28" customWidth="1"/>
    <col min="10494" max="10496" width="12.7109375" style="28" customWidth="1"/>
    <col min="10497" max="10500" width="14.7109375" style="28" customWidth="1"/>
    <col min="10501" max="10505" width="12.7109375" style="28" customWidth="1"/>
    <col min="10506" max="10506" width="11.42578125" style="28" customWidth="1"/>
    <col min="10507" max="10744" width="9.140625" style="28"/>
    <col min="10745" max="10745" width="2.140625" style="28" customWidth="1"/>
    <col min="10746" max="10746" width="31.7109375" style="28" customWidth="1"/>
    <col min="10747" max="10747" width="16.7109375" style="28" customWidth="1"/>
    <col min="10748" max="10748" width="15.5703125" style="28" customWidth="1"/>
    <col min="10749" max="10749" width="11.85546875" style="28" customWidth="1"/>
    <col min="10750" max="10752" width="12.7109375" style="28" customWidth="1"/>
    <col min="10753" max="10756" width="14.7109375" style="28" customWidth="1"/>
    <col min="10757" max="10761" width="12.7109375" style="28" customWidth="1"/>
    <col min="10762" max="10762" width="11.42578125" style="28" customWidth="1"/>
    <col min="10763" max="11000" width="9.140625" style="28"/>
    <col min="11001" max="11001" width="2.140625" style="28" customWidth="1"/>
    <col min="11002" max="11002" width="31.7109375" style="28" customWidth="1"/>
    <col min="11003" max="11003" width="16.7109375" style="28" customWidth="1"/>
    <col min="11004" max="11004" width="15.5703125" style="28" customWidth="1"/>
    <col min="11005" max="11005" width="11.85546875" style="28" customWidth="1"/>
    <col min="11006" max="11008" width="12.7109375" style="28" customWidth="1"/>
    <col min="11009" max="11012" width="14.7109375" style="28" customWidth="1"/>
    <col min="11013" max="11017" width="12.7109375" style="28" customWidth="1"/>
    <col min="11018" max="11018" width="11.42578125" style="28" customWidth="1"/>
    <col min="11019" max="11256" width="9.140625" style="28"/>
    <col min="11257" max="11257" width="2.140625" style="28" customWidth="1"/>
    <col min="11258" max="11258" width="31.7109375" style="28" customWidth="1"/>
    <col min="11259" max="11259" width="16.7109375" style="28" customWidth="1"/>
    <col min="11260" max="11260" width="15.5703125" style="28" customWidth="1"/>
    <col min="11261" max="11261" width="11.85546875" style="28" customWidth="1"/>
    <col min="11262" max="11264" width="12.7109375" style="28" customWidth="1"/>
    <col min="11265" max="11268" width="14.7109375" style="28" customWidth="1"/>
    <col min="11269" max="11273" width="12.7109375" style="28" customWidth="1"/>
    <col min="11274" max="11274" width="11.42578125" style="28" customWidth="1"/>
    <col min="11275" max="11512" width="9.140625" style="28"/>
    <col min="11513" max="11513" width="2.140625" style="28" customWidth="1"/>
    <col min="11514" max="11514" width="31.7109375" style="28" customWidth="1"/>
    <col min="11515" max="11515" width="16.7109375" style="28" customWidth="1"/>
    <col min="11516" max="11516" width="15.5703125" style="28" customWidth="1"/>
    <col min="11517" max="11517" width="11.85546875" style="28" customWidth="1"/>
    <col min="11518" max="11520" width="12.7109375" style="28" customWidth="1"/>
    <col min="11521" max="11524" width="14.7109375" style="28" customWidth="1"/>
    <col min="11525" max="11529" width="12.7109375" style="28" customWidth="1"/>
    <col min="11530" max="11530" width="11.42578125" style="28" customWidth="1"/>
    <col min="11531" max="11768" width="9.140625" style="28"/>
    <col min="11769" max="11769" width="2.140625" style="28" customWidth="1"/>
    <col min="11770" max="11770" width="31.7109375" style="28" customWidth="1"/>
    <col min="11771" max="11771" width="16.7109375" style="28" customWidth="1"/>
    <col min="11772" max="11772" width="15.5703125" style="28" customWidth="1"/>
    <col min="11773" max="11773" width="11.85546875" style="28" customWidth="1"/>
    <col min="11774" max="11776" width="12.7109375" style="28" customWidth="1"/>
    <col min="11777" max="11780" width="14.7109375" style="28" customWidth="1"/>
    <col min="11781" max="11785" width="12.7109375" style="28" customWidth="1"/>
    <col min="11786" max="11786" width="11.42578125" style="28" customWidth="1"/>
    <col min="11787" max="12024" width="9.140625" style="28"/>
    <col min="12025" max="12025" width="2.140625" style="28" customWidth="1"/>
    <col min="12026" max="12026" width="31.7109375" style="28" customWidth="1"/>
    <col min="12027" max="12027" width="16.7109375" style="28" customWidth="1"/>
    <col min="12028" max="12028" width="15.5703125" style="28" customWidth="1"/>
    <col min="12029" max="12029" width="11.85546875" style="28" customWidth="1"/>
    <col min="12030" max="12032" width="12.7109375" style="28" customWidth="1"/>
    <col min="12033" max="12036" width="14.7109375" style="28" customWidth="1"/>
    <col min="12037" max="12041" width="12.7109375" style="28" customWidth="1"/>
    <col min="12042" max="12042" width="11.42578125" style="28" customWidth="1"/>
    <col min="12043" max="12280" width="9.140625" style="28"/>
    <col min="12281" max="12281" width="2.140625" style="28" customWidth="1"/>
    <col min="12282" max="12282" width="31.7109375" style="28" customWidth="1"/>
    <col min="12283" max="12283" width="16.7109375" style="28" customWidth="1"/>
    <col min="12284" max="12284" width="15.5703125" style="28" customWidth="1"/>
    <col min="12285" max="12285" width="11.85546875" style="28" customWidth="1"/>
    <col min="12286" max="12288" width="12.7109375" style="28" customWidth="1"/>
    <col min="12289" max="12292" width="14.7109375" style="28" customWidth="1"/>
    <col min="12293" max="12297" width="12.7109375" style="28" customWidth="1"/>
    <col min="12298" max="12298" width="11.42578125" style="28" customWidth="1"/>
    <col min="12299" max="12536" width="9.140625" style="28"/>
    <col min="12537" max="12537" width="2.140625" style="28" customWidth="1"/>
    <col min="12538" max="12538" width="31.7109375" style="28" customWidth="1"/>
    <col min="12539" max="12539" width="16.7109375" style="28" customWidth="1"/>
    <col min="12540" max="12540" width="15.5703125" style="28" customWidth="1"/>
    <col min="12541" max="12541" width="11.85546875" style="28" customWidth="1"/>
    <col min="12542" max="12544" width="12.7109375" style="28" customWidth="1"/>
    <col min="12545" max="12548" width="14.7109375" style="28" customWidth="1"/>
    <col min="12549" max="12553" width="12.7109375" style="28" customWidth="1"/>
    <col min="12554" max="12554" width="11.42578125" style="28" customWidth="1"/>
    <col min="12555" max="12792" width="9.140625" style="28"/>
    <col min="12793" max="12793" width="2.140625" style="28" customWidth="1"/>
    <col min="12794" max="12794" width="31.7109375" style="28" customWidth="1"/>
    <col min="12795" max="12795" width="16.7109375" style="28" customWidth="1"/>
    <col min="12796" max="12796" width="15.5703125" style="28" customWidth="1"/>
    <col min="12797" max="12797" width="11.85546875" style="28" customWidth="1"/>
    <col min="12798" max="12800" width="12.7109375" style="28" customWidth="1"/>
    <col min="12801" max="12804" width="14.7109375" style="28" customWidth="1"/>
    <col min="12805" max="12809" width="12.7109375" style="28" customWidth="1"/>
    <col min="12810" max="12810" width="11.42578125" style="28" customWidth="1"/>
    <col min="12811" max="13048" width="9.140625" style="28"/>
    <col min="13049" max="13049" width="2.140625" style="28" customWidth="1"/>
    <col min="13050" max="13050" width="31.7109375" style="28" customWidth="1"/>
    <col min="13051" max="13051" width="16.7109375" style="28" customWidth="1"/>
    <col min="13052" max="13052" width="15.5703125" style="28" customWidth="1"/>
    <col min="13053" max="13053" width="11.85546875" style="28" customWidth="1"/>
    <col min="13054" max="13056" width="12.7109375" style="28" customWidth="1"/>
    <col min="13057" max="13060" width="14.7109375" style="28" customWidth="1"/>
    <col min="13061" max="13065" width="12.7109375" style="28" customWidth="1"/>
    <col min="13066" max="13066" width="11.42578125" style="28" customWidth="1"/>
    <col min="13067" max="13304" width="9.140625" style="28"/>
    <col min="13305" max="13305" width="2.140625" style="28" customWidth="1"/>
    <col min="13306" max="13306" width="31.7109375" style="28" customWidth="1"/>
    <col min="13307" max="13307" width="16.7109375" style="28" customWidth="1"/>
    <col min="13308" max="13308" width="15.5703125" style="28" customWidth="1"/>
    <col min="13309" max="13309" width="11.85546875" style="28" customWidth="1"/>
    <col min="13310" max="13312" width="12.7109375" style="28" customWidth="1"/>
    <col min="13313" max="13316" width="14.7109375" style="28" customWidth="1"/>
    <col min="13317" max="13321" width="12.7109375" style="28" customWidth="1"/>
    <col min="13322" max="13322" width="11.42578125" style="28" customWidth="1"/>
    <col min="13323" max="13560" width="9.140625" style="28"/>
    <col min="13561" max="13561" width="2.140625" style="28" customWidth="1"/>
    <col min="13562" max="13562" width="31.7109375" style="28" customWidth="1"/>
    <col min="13563" max="13563" width="16.7109375" style="28" customWidth="1"/>
    <col min="13564" max="13564" width="15.5703125" style="28" customWidth="1"/>
    <col min="13565" max="13565" width="11.85546875" style="28" customWidth="1"/>
    <col min="13566" max="13568" width="12.7109375" style="28" customWidth="1"/>
    <col min="13569" max="13572" width="14.7109375" style="28" customWidth="1"/>
    <col min="13573" max="13577" width="12.7109375" style="28" customWidth="1"/>
    <col min="13578" max="13578" width="11.42578125" style="28" customWidth="1"/>
    <col min="13579" max="13816" width="9.140625" style="28"/>
    <col min="13817" max="13817" width="2.140625" style="28" customWidth="1"/>
    <col min="13818" max="13818" width="31.7109375" style="28" customWidth="1"/>
    <col min="13819" max="13819" width="16.7109375" style="28" customWidth="1"/>
    <col min="13820" max="13820" width="15.5703125" style="28" customWidth="1"/>
    <col min="13821" max="13821" width="11.85546875" style="28" customWidth="1"/>
    <col min="13822" max="13824" width="12.7109375" style="28" customWidth="1"/>
    <col min="13825" max="13828" width="14.7109375" style="28" customWidth="1"/>
    <col min="13829" max="13833" width="12.7109375" style="28" customWidth="1"/>
    <col min="13834" max="13834" width="11.42578125" style="28" customWidth="1"/>
    <col min="13835" max="14072" width="9.140625" style="28"/>
    <col min="14073" max="14073" width="2.140625" style="28" customWidth="1"/>
    <col min="14074" max="14074" width="31.7109375" style="28" customWidth="1"/>
    <col min="14075" max="14075" width="16.7109375" style="28" customWidth="1"/>
    <col min="14076" max="14076" width="15.5703125" style="28" customWidth="1"/>
    <col min="14077" max="14077" width="11.85546875" style="28" customWidth="1"/>
    <col min="14078" max="14080" width="12.7109375" style="28" customWidth="1"/>
    <col min="14081" max="14084" width="14.7109375" style="28" customWidth="1"/>
    <col min="14085" max="14089" width="12.7109375" style="28" customWidth="1"/>
    <col min="14090" max="14090" width="11.42578125" style="28" customWidth="1"/>
    <col min="14091" max="14328" width="9.140625" style="28"/>
    <col min="14329" max="14329" width="2.140625" style="28" customWidth="1"/>
    <col min="14330" max="14330" width="31.7109375" style="28" customWidth="1"/>
    <col min="14331" max="14331" width="16.7109375" style="28" customWidth="1"/>
    <col min="14332" max="14332" width="15.5703125" style="28" customWidth="1"/>
    <col min="14333" max="14333" width="11.85546875" style="28" customWidth="1"/>
    <col min="14334" max="14336" width="12.7109375" style="28" customWidth="1"/>
    <col min="14337" max="14340" width="14.7109375" style="28" customWidth="1"/>
    <col min="14341" max="14345" width="12.7109375" style="28" customWidth="1"/>
    <col min="14346" max="14346" width="11.42578125" style="28" customWidth="1"/>
    <col min="14347" max="14584" width="9.140625" style="28"/>
    <col min="14585" max="14585" width="2.140625" style="28" customWidth="1"/>
    <col min="14586" max="14586" width="31.7109375" style="28" customWidth="1"/>
    <col min="14587" max="14587" width="16.7109375" style="28" customWidth="1"/>
    <col min="14588" max="14588" width="15.5703125" style="28" customWidth="1"/>
    <col min="14589" max="14589" width="11.85546875" style="28" customWidth="1"/>
    <col min="14590" max="14592" width="12.7109375" style="28" customWidth="1"/>
    <col min="14593" max="14596" width="14.7109375" style="28" customWidth="1"/>
    <col min="14597" max="14601" width="12.7109375" style="28" customWidth="1"/>
    <col min="14602" max="14602" width="11.42578125" style="28" customWidth="1"/>
    <col min="14603" max="14840" width="9.140625" style="28"/>
    <col min="14841" max="14841" width="2.140625" style="28" customWidth="1"/>
    <col min="14842" max="14842" width="31.7109375" style="28" customWidth="1"/>
    <col min="14843" max="14843" width="16.7109375" style="28" customWidth="1"/>
    <col min="14844" max="14844" width="15.5703125" style="28" customWidth="1"/>
    <col min="14845" max="14845" width="11.85546875" style="28" customWidth="1"/>
    <col min="14846" max="14848" width="12.7109375" style="28" customWidth="1"/>
    <col min="14849" max="14852" width="14.7109375" style="28" customWidth="1"/>
    <col min="14853" max="14857" width="12.7109375" style="28" customWidth="1"/>
    <col min="14858" max="14858" width="11.42578125" style="28" customWidth="1"/>
    <col min="14859" max="15096" width="9.140625" style="28"/>
    <col min="15097" max="15097" width="2.140625" style="28" customWidth="1"/>
    <col min="15098" max="15098" width="31.7109375" style="28" customWidth="1"/>
    <col min="15099" max="15099" width="16.7109375" style="28" customWidth="1"/>
    <col min="15100" max="15100" width="15.5703125" style="28" customWidth="1"/>
    <col min="15101" max="15101" width="11.85546875" style="28" customWidth="1"/>
    <col min="15102" max="15104" width="12.7109375" style="28" customWidth="1"/>
    <col min="15105" max="15108" width="14.7109375" style="28" customWidth="1"/>
    <col min="15109" max="15113" width="12.7109375" style="28" customWidth="1"/>
    <col min="15114" max="15114" width="11.42578125" style="28" customWidth="1"/>
    <col min="15115" max="15352" width="9.140625" style="28"/>
    <col min="15353" max="15353" width="2.140625" style="28" customWidth="1"/>
    <col min="15354" max="15354" width="31.7109375" style="28" customWidth="1"/>
    <col min="15355" max="15355" width="16.7109375" style="28" customWidth="1"/>
    <col min="15356" max="15356" width="15.5703125" style="28" customWidth="1"/>
    <col min="15357" max="15357" width="11.85546875" style="28" customWidth="1"/>
    <col min="15358" max="15360" width="12.7109375" style="28" customWidth="1"/>
    <col min="15361" max="15364" width="14.7109375" style="28" customWidth="1"/>
    <col min="15365" max="15369" width="12.7109375" style="28" customWidth="1"/>
    <col min="15370" max="15370" width="11.42578125" style="28" customWidth="1"/>
    <col min="15371" max="15608" width="9.140625" style="28"/>
    <col min="15609" max="15609" width="2.140625" style="28" customWidth="1"/>
    <col min="15610" max="15610" width="31.7109375" style="28" customWidth="1"/>
    <col min="15611" max="15611" width="16.7109375" style="28" customWidth="1"/>
    <col min="15612" max="15612" width="15.5703125" style="28" customWidth="1"/>
    <col min="15613" max="15613" width="11.85546875" style="28" customWidth="1"/>
    <col min="15614" max="15616" width="12.7109375" style="28" customWidth="1"/>
    <col min="15617" max="15620" width="14.7109375" style="28" customWidth="1"/>
    <col min="15621" max="15625" width="12.7109375" style="28" customWidth="1"/>
    <col min="15626" max="15626" width="11.42578125" style="28" customWidth="1"/>
    <col min="15627" max="15864" width="9.140625" style="28"/>
    <col min="15865" max="15865" width="2.140625" style="28" customWidth="1"/>
    <col min="15866" max="15866" width="31.7109375" style="28" customWidth="1"/>
    <col min="15867" max="15867" width="16.7109375" style="28" customWidth="1"/>
    <col min="15868" max="15868" width="15.5703125" style="28" customWidth="1"/>
    <col min="15869" max="15869" width="11.85546875" style="28" customWidth="1"/>
    <col min="15870" max="15872" width="12.7109375" style="28" customWidth="1"/>
    <col min="15873" max="15876" width="14.7109375" style="28" customWidth="1"/>
    <col min="15877" max="15881" width="12.7109375" style="28" customWidth="1"/>
    <col min="15882" max="15882" width="11.42578125" style="28" customWidth="1"/>
    <col min="15883" max="16120" width="9.140625" style="28"/>
    <col min="16121" max="16121" width="2.140625" style="28" customWidth="1"/>
    <col min="16122" max="16122" width="31.7109375" style="28" customWidth="1"/>
    <col min="16123" max="16123" width="16.7109375" style="28" customWidth="1"/>
    <col min="16124" max="16124" width="15.5703125" style="28" customWidth="1"/>
    <col min="16125" max="16125" width="11.85546875" style="28" customWidth="1"/>
    <col min="16126" max="16128" width="12.7109375" style="28" customWidth="1"/>
    <col min="16129" max="16132" width="14.7109375" style="28" customWidth="1"/>
    <col min="16133" max="16137" width="12.7109375" style="28" customWidth="1"/>
    <col min="16138" max="16138" width="11.42578125" style="28" customWidth="1"/>
    <col min="16139" max="16384" width="9.140625" style="28"/>
  </cols>
  <sheetData>
    <row r="1" spans="1:12" s="91" customFormat="1" ht="14.1" customHeight="1" x14ac:dyDescent="0.25">
      <c r="A1" s="1084" t="str">
        <f>'Housing Loan'!$A$1:$J$1</f>
        <v>NAME OF INSURANCE COMPANY</v>
      </c>
      <c r="B1" s="1084"/>
      <c r="C1" s="1084"/>
      <c r="D1" s="1084"/>
      <c r="E1" s="1084"/>
      <c r="F1" s="1084"/>
      <c r="G1" s="1084"/>
      <c r="H1" s="1084"/>
      <c r="I1" s="1084"/>
      <c r="J1" s="1084"/>
    </row>
    <row r="2" spans="1:12" s="91" customFormat="1" ht="14.1" customHeight="1" x14ac:dyDescent="0.25">
      <c r="A2" s="1084" t="str">
        <f>'Housing Loan'!$A$2:$J$2</f>
        <v>STATEMENT OF CAPITAL, RESERVES AND SURPLUS INVESTMENTS</v>
      </c>
      <c r="B2" s="1084"/>
      <c r="C2" s="1084"/>
      <c r="D2" s="1084"/>
      <c r="E2" s="1084"/>
      <c r="F2" s="1084"/>
      <c r="G2" s="1084"/>
      <c r="H2" s="1084"/>
      <c r="I2" s="1084"/>
      <c r="J2" s="1084"/>
    </row>
    <row r="3" spans="1:12" s="91" customFormat="1" ht="14.1" customHeight="1" x14ac:dyDescent="0.25">
      <c r="A3" s="1084" t="str">
        <f>'Housing Loan'!$A$3:$J$3</f>
        <v>AS OF DATE</v>
      </c>
      <c r="B3" s="1084"/>
      <c r="C3" s="1084"/>
      <c r="D3" s="1084"/>
      <c r="E3" s="1084"/>
      <c r="F3" s="1084"/>
      <c r="G3" s="1084"/>
      <c r="H3" s="1084"/>
      <c r="I3" s="1084"/>
      <c r="J3" s="1084"/>
    </row>
    <row r="4" spans="1:12" s="91" customFormat="1" ht="14.1" customHeight="1" thickBot="1" x14ac:dyDescent="0.3">
      <c r="A4" s="1123"/>
      <c r="B4" s="1123"/>
      <c r="C4" s="1123"/>
      <c r="D4" s="1123"/>
      <c r="E4" s="1123"/>
      <c r="F4" s="1123"/>
      <c r="G4" s="1123"/>
      <c r="H4" s="1123"/>
      <c r="I4" s="1123"/>
      <c r="J4" s="1123"/>
    </row>
    <row r="5" spans="1:12" ht="12.75" customHeight="1" x14ac:dyDescent="0.2">
      <c r="A5" s="966" t="s">
        <v>210</v>
      </c>
      <c r="B5" s="968"/>
      <c r="C5" s="1127" t="s">
        <v>228</v>
      </c>
      <c r="D5" s="1127"/>
      <c r="E5" s="975" t="s">
        <v>211</v>
      </c>
      <c r="F5" s="1050" t="s">
        <v>212</v>
      </c>
      <c r="G5" s="1050"/>
      <c r="H5" s="975" t="s">
        <v>213</v>
      </c>
      <c r="I5" s="1050" t="s">
        <v>202</v>
      </c>
      <c r="J5" s="1128"/>
      <c r="K5" s="579"/>
      <c r="L5" s="580"/>
    </row>
    <row r="6" spans="1:12" ht="12.75" customHeight="1" x14ac:dyDescent="0.2">
      <c r="A6" s="969"/>
      <c r="B6" s="971"/>
      <c r="C6" s="1085" t="s">
        <v>229</v>
      </c>
      <c r="D6" s="1085" t="s">
        <v>230</v>
      </c>
      <c r="E6" s="976"/>
      <c r="F6" s="1085" t="s">
        <v>214</v>
      </c>
      <c r="G6" s="1085" t="s">
        <v>215</v>
      </c>
      <c r="H6" s="976"/>
      <c r="I6" s="1085" t="s">
        <v>386</v>
      </c>
      <c r="J6" s="1124" t="s">
        <v>349</v>
      </c>
      <c r="K6" s="579"/>
    </row>
    <row r="7" spans="1:12" ht="12.75" customHeight="1" x14ac:dyDescent="0.2">
      <c r="A7" s="969"/>
      <c r="B7" s="971"/>
      <c r="C7" s="976"/>
      <c r="D7" s="976"/>
      <c r="E7" s="976"/>
      <c r="F7" s="976"/>
      <c r="G7" s="976"/>
      <c r="H7" s="976"/>
      <c r="I7" s="976"/>
      <c r="J7" s="1125"/>
      <c r="K7" s="579"/>
      <c r="L7" s="580"/>
    </row>
    <row r="8" spans="1:12" ht="12.75" customHeight="1" x14ac:dyDescent="0.2">
      <c r="A8" s="969"/>
      <c r="B8" s="971"/>
      <c r="C8" s="976"/>
      <c r="D8" s="976"/>
      <c r="E8" s="976"/>
      <c r="F8" s="976"/>
      <c r="G8" s="976"/>
      <c r="H8" s="976"/>
      <c r="I8" s="976"/>
      <c r="J8" s="1125"/>
      <c r="K8" s="579"/>
    </row>
    <row r="9" spans="1:12" ht="12.75" customHeight="1" x14ac:dyDescent="0.2">
      <c r="A9" s="972"/>
      <c r="B9" s="974"/>
      <c r="C9" s="977"/>
      <c r="D9" s="977"/>
      <c r="E9" s="977"/>
      <c r="F9" s="977"/>
      <c r="G9" s="977"/>
      <c r="H9" s="977"/>
      <c r="I9" s="977"/>
      <c r="J9" s="1126"/>
      <c r="K9" s="579"/>
    </row>
    <row r="10" spans="1:12" ht="12.75" customHeight="1" thickBot="1" x14ac:dyDescent="0.25">
      <c r="A10" s="1114"/>
      <c r="B10" s="1115"/>
      <c r="C10" s="26"/>
      <c r="D10" s="26"/>
      <c r="E10" s="26"/>
      <c r="F10" s="26"/>
      <c r="G10" s="26"/>
      <c r="H10" s="26"/>
      <c r="I10" s="26"/>
      <c r="J10" s="569"/>
      <c r="K10" s="579"/>
    </row>
    <row r="11" spans="1:12" ht="12.75" customHeight="1" x14ac:dyDescent="0.2">
      <c r="A11" s="335"/>
      <c r="B11" s="319"/>
      <c r="C11" s="169"/>
      <c r="D11" s="169"/>
      <c r="E11" s="31"/>
      <c r="F11" s="31"/>
      <c r="G11" s="31"/>
      <c r="H11" s="31"/>
      <c r="I11" s="31"/>
      <c r="J11" s="475"/>
      <c r="K11" s="579"/>
    </row>
    <row r="12" spans="1:12" ht="12.75" customHeight="1" x14ac:dyDescent="0.2">
      <c r="A12" s="336" t="s">
        <v>193</v>
      </c>
      <c r="B12" s="322"/>
      <c r="C12" s="36"/>
      <c r="D12" s="36"/>
      <c r="E12" s="337"/>
      <c r="F12" s="337"/>
      <c r="G12" s="337"/>
      <c r="H12" s="58"/>
      <c r="I12" s="172"/>
      <c r="J12" s="575"/>
      <c r="K12" s="579"/>
    </row>
    <row r="13" spans="1:12" ht="12.75" customHeight="1" x14ac:dyDescent="0.2">
      <c r="A13" s="339">
        <v>1</v>
      </c>
      <c r="B13" s="104"/>
      <c r="C13" s="104"/>
      <c r="D13" s="104"/>
      <c r="E13" s="347"/>
      <c r="F13" s="347"/>
      <c r="G13" s="347"/>
      <c r="H13" s="41"/>
      <c r="I13" s="154"/>
      <c r="J13" s="576"/>
      <c r="K13" s="579"/>
    </row>
    <row r="14" spans="1:12" ht="12.75" customHeight="1" x14ac:dyDescent="0.2">
      <c r="A14" s="339">
        <v>2</v>
      </c>
      <c r="B14" s="105"/>
      <c r="C14" s="105"/>
      <c r="D14" s="105"/>
      <c r="E14" s="348"/>
      <c r="F14" s="348"/>
      <c r="G14" s="348"/>
      <c r="H14" s="45"/>
      <c r="I14" s="158"/>
      <c r="J14" s="577"/>
      <c r="K14" s="579"/>
    </row>
    <row r="15" spans="1:12" ht="12.75" customHeight="1" x14ac:dyDescent="0.2">
      <c r="A15" s="339">
        <v>3</v>
      </c>
      <c r="B15" s="105"/>
      <c r="C15" s="105"/>
      <c r="D15" s="105"/>
      <c r="E15" s="348"/>
      <c r="F15" s="348"/>
      <c r="G15" s="348"/>
      <c r="H15" s="45"/>
      <c r="I15" s="158"/>
      <c r="J15" s="577"/>
      <c r="K15" s="579"/>
    </row>
    <row r="16" spans="1:12" ht="12.75" customHeight="1" x14ac:dyDescent="0.2">
      <c r="A16" s="339">
        <v>4</v>
      </c>
      <c r="B16" s="349"/>
      <c r="C16" s="105"/>
      <c r="D16" s="105"/>
      <c r="E16" s="348"/>
      <c r="F16" s="348"/>
      <c r="G16" s="348"/>
      <c r="H16" s="45"/>
      <c r="I16" s="158"/>
      <c r="J16" s="577"/>
      <c r="K16" s="579"/>
    </row>
    <row r="17" spans="1:11" ht="12.75" customHeight="1" x14ac:dyDescent="0.2">
      <c r="A17" s="339"/>
      <c r="B17" s="350"/>
      <c r="C17" s="31"/>
      <c r="D17" s="31"/>
      <c r="E17" s="320"/>
      <c r="F17" s="320"/>
      <c r="G17" s="320"/>
      <c r="H17" s="56"/>
      <c r="I17" s="56"/>
      <c r="J17" s="489"/>
      <c r="K17" s="579"/>
    </row>
    <row r="18" spans="1:11" ht="12.75" customHeight="1" thickBot="1" x14ac:dyDescent="0.25">
      <c r="A18" s="339"/>
      <c r="B18" s="34"/>
      <c r="C18" s="36"/>
      <c r="D18" s="36"/>
      <c r="E18" s="342"/>
      <c r="F18" s="342"/>
      <c r="G18" s="342"/>
      <c r="H18" s="351"/>
      <c r="I18" s="351"/>
      <c r="J18" s="578"/>
      <c r="K18" s="579"/>
    </row>
    <row r="19" spans="1:11" ht="12.75" customHeight="1" x14ac:dyDescent="0.2">
      <c r="A19" s="345" t="s">
        <v>231</v>
      </c>
      <c r="B19" s="326"/>
      <c r="C19" s="36"/>
      <c r="D19" s="36"/>
      <c r="E19" s="36"/>
      <c r="F19" s="36"/>
      <c r="G19" s="36"/>
      <c r="H19" s="333">
        <f>SUM(H13:H16)</f>
        <v>0</v>
      </c>
      <c r="I19" s="333">
        <f>SUM(I13:I16)</f>
        <v>0</v>
      </c>
      <c r="J19" s="571">
        <f>SUM(J13:J16)</f>
        <v>0</v>
      </c>
      <c r="K19" s="579"/>
    </row>
    <row r="20" spans="1:11" ht="12.75" customHeight="1" thickBot="1" x14ac:dyDescent="0.25">
      <c r="A20" s="346" t="s">
        <v>208</v>
      </c>
      <c r="B20" s="328"/>
      <c r="C20" s="116"/>
      <c r="D20" s="116"/>
      <c r="E20" s="116"/>
      <c r="F20" s="116"/>
      <c r="G20" s="116"/>
      <c r="H20" s="163"/>
      <c r="I20" s="163"/>
      <c r="J20" s="487"/>
      <c r="K20" s="579"/>
    </row>
    <row r="21" spans="1:11" s="715" customFormat="1" ht="12.75" customHeight="1" thickBot="1" x14ac:dyDescent="0.25">
      <c r="A21" s="716" t="s">
        <v>232</v>
      </c>
      <c r="B21" s="711"/>
      <c r="C21" s="712"/>
      <c r="D21" s="712"/>
      <c r="E21" s="712"/>
      <c r="F21" s="712"/>
      <c r="G21" s="712"/>
      <c r="H21" s="713">
        <f>H19-H20</f>
        <v>0</v>
      </c>
      <c r="I21" s="713">
        <f>I19-I20</f>
        <v>0</v>
      </c>
      <c r="J21" s="713">
        <f>J19-J20</f>
        <v>0</v>
      </c>
      <c r="K21" s="717"/>
    </row>
    <row r="22" spans="1:11" ht="12.75" customHeight="1" x14ac:dyDescent="0.2">
      <c r="K22" s="580"/>
    </row>
  </sheetData>
  <mergeCells count="17">
    <mergeCell ref="A2:J2"/>
    <mergeCell ref="A3:J3"/>
    <mergeCell ref="A4:J4"/>
    <mergeCell ref="A1:J1"/>
    <mergeCell ref="A10:B10"/>
    <mergeCell ref="J6:J9"/>
    <mergeCell ref="C6:C9"/>
    <mergeCell ref="D6:D9"/>
    <mergeCell ref="F6:F9"/>
    <mergeCell ref="G6:G9"/>
    <mergeCell ref="A5:B9"/>
    <mergeCell ref="C5:D5"/>
    <mergeCell ref="E5:E9"/>
    <mergeCell ref="F5:G5"/>
    <mergeCell ref="H5:H9"/>
    <mergeCell ref="I5:J5"/>
    <mergeCell ref="I6:I9"/>
  </mergeCells>
  <pageMargins left="0.5" right="0.5" top="1" bottom="0.5" header="0.2" footer="0.1"/>
  <pageSetup paperSize="5" scale="66" fitToHeight="0" orientation="landscape" r:id="rId1"/>
  <headerFooter>
    <oddFooter>&amp;R&amp;"Arial,Bold"&amp;10Page 38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9" tint="0.39997558519241921"/>
    <pageSetUpPr fitToPage="1"/>
  </sheetPr>
  <dimension ref="A1:K22"/>
  <sheetViews>
    <sheetView showGridLines="0" zoomScale="85" zoomScaleNormal="85" zoomScalePageLayoutView="40" workbookViewId="0">
      <selection activeCell="E14" sqref="E14"/>
    </sheetView>
  </sheetViews>
  <sheetFormatPr defaultRowHeight="12.75" customHeight="1" x14ac:dyDescent="0.2"/>
  <cols>
    <col min="1" max="1" width="2.5703125" style="87" customWidth="1"/>
    <col min="2" max="2" width="31.7109375" style="28" customWidth="1"/>
    <col min="3" max="3" width="19.140625" style="86" customWidth="1"/>
    <col min="4" max="4" width="11.85546875" style="28" customWidth="1"/>
    <col min="5" max="7" width="12.7109375" style="28" customWidth="1"/>
    <col min="8" max="9" width="14.7109375" style="28" customWidth="1"/>
    <col min="10" max="248" width="9.140625" style="28"/>
    <col min="249" max="249" width="2.5703125" style="28" customWidth="1"/>
    <col min="250" max="250" width="31.7109375" style="28" customWidth="1"/>
    <col min="251" max="251" width="19.140625" style="28" customWidth="1"/>
    <col min="252" max="252" width="11.85546875" style="28" customWidth="1"/>
    <col min="253" max="255" width="12.7109375" style="28" customWidth="1"/>
    <col min="256" max="259" width="14.7109375" style="28" customWidth="1"/>
    <col min="260" max="264" width="12.7109375" style="28" customWidth="1"/>
    <col min="265" max="265" width="11.42578125" style="28" customWidth="1"/>
    <col min="266" max="504" width="9.140625" style="28"/>
    <col min="505" max="505" width="2.5703125" style="28" customWidth="1"/>
    <col min="506" max="506" width="31.7109375" style="28" customWidth="1"/>
    <col min="507" max="507" width="19.140625" style="28" customWidth="1"/>
    <col min="508" max="508" width="11.85546875" style="28" customWidth="1"/>
    <col min="509" max="511" width="12.7109375" style="28" customWidth="1"/>
    <col min="512" max="515" width="14.7109375" style="28" customWidth="1"/>
    <col min="516" max="520" width="12.7109375" style="28" customWidth="1"/>
    <col min="521" max="521" width="11.42578125" style="28" customWidth="1"/>
    <col min="522" max="760" width="9.140625" style="28"/>
    <col min="761" max="761" width="2.5703125" style="28" customWidth="1"/>
    <col min="762" max="762" width="31.7109375" style="28" customWidth="1"/>
    <col min="763" max="763" width="19.140625" style="28" customWidth="1"/>
    <col min="764" max="764" width="11.85546875" style="28" customWidth="1"/>
    <col min="765" max="767" width="12.7109375" style="28" customWidth="1"/>
    <col min="768" max="771" width="14.7109375" style="28" customWidth="1"/>
    <col min="772" max="776" width="12.7109375" style="28" customWidth="1"/>
    <col min="777" max="777" width="11.42578125" style="28" customWidth="1"/>
    <col min="778" max="1016" width="9.140625" style="28"/>
    <col min="1017" max="1017" width="2.5703125" style="28" customWidth="1"/>
    <col min="1018" max="1018" width="31.7109375" style="28" customWidth="1"/>
    <col min="1019" max="1019" width="19.140625" style="28" customWidth="1"/>
    <col min="1020" max="1020" width="11.85546875" style="28" customWidth="1"/>
    <col min="1021" max="1023" width="12.7109375" style="28" customWidth="1"/>
    <col min="1024" max="1027" width="14.7109375" style="28" customWidth="1"/>
    <col min="1028" max="1032" width="12.7109375" style="28" customWidth="1"/>
    <col min="1033" max="1033" width="11.42578125" style="28" customWidth="1"/>
    <col min="1034" max="1272" width="9.140625" style="28"/>
    <col min="1273" max="1273" width="2.5703125" style="28" customWidth="1"/>
    <col min="1274" max="1274" width="31.7109375" style="28" customWidth="1"/>
    <col min="1275" max="1275" width="19.140625" style="28" customWidth="1"/>
    <col min="1276" max="1276" width="11.85546875" style="28" customWidth="1"/>
    <col min="1277" max="1279" width="12.7109375" style="28" customWidth="1"/>
    <col min="1280" max="1283" width="14.7109375" style="28" customWidth="1"/>
    <col min="1284" max="1288" width="12.7109375" style="28" customWidth="1"/>
    <col min="1289" max="1289" width="11.42578125" style="28" customWidth="1"/>
    <col min="1290" max="1528" width="9.140625" style="28"/>
    <col min="1529" max="1529" width="2.5703125" style="28" customWidth="1"/>
    <col min="1530" max="1530" width="31.7109375" style="28" customWidth="1"/>
    <col min="1531" max="1531" width="19.140625" style="28" customWidth="1"/>
    <col min="1532" max="1532" width="11.85546875" style="28" customWidth="1"/>
    <col min="1533" max="1535" width="12.7109375" style="28" customWidth="1"/>
    <col min="1536" max="1539" width="14.7109375" style="28" customWidth="1"/>
    <col min="1540" max="1544" width="12.7109375" style="28" customWidth="1"/>
    <col min="1545" max="1545" width="11.42578125" style="28" customWidth="1"/>
    <col min="1546" max="1784" width="9.140625" style="28"/>
    <col min="1785" max="1785" width="2.5703125" style="28" customWidth="1"/>
    <col min="1786" max="1786" width="31.7109375" style="28" customWidth="1"/>
    <col min="1787" max="1787" width="19.140625" style="28" customWidth="1"/>
    <col min="1788" max="1788" width="11.85546875" style="28" customWidth="1"/>
    <col min="1789" max="1791" width="12.7109375" style="28" customWidth="1"/>
    <col min="1792" max="1795" width="14.7109375" style="28" customWidth="1"/>
    <col min="1796" max="1800" width="12.7109375" style="28" customWidth="1"/>
    <col min="1801" max="1801" width="11.42578125" style="28" customWidth="1"/>
    <col min="1802" max="2040" width="9.140625" style="28"/>
    <col min="2041" max="2041" width="2.5703125" style="28" customWidth="1"/>
    <col min="2042" max="2042" width="31.7109375" style="28" customWidth="1"/>
    <col min="2043" max="2043" width="19.140625" style="28" customWidth="1"/>
    <col min="2044" max="2044" width="11.85546875" style="28" customWidth="1"/>
    <col min="2045" max="2047" width="12.7109375" style="28" customWidth="1"/>
    <col min="2048" max="2051" width="14.7109375" style="28" customWidth="1"/>
    <col min="2052" max="2056" width="12.7109375" style="28" customWidth="1"/>
    <col min="2057" max="2057" width="11.42578125" style="28" customWidth="1"/>
    <col min="2058" max="2296" width="9.140625" style="28"/>
    <col min="2297" max="2297" width="2.5703125" style="28" customWidth="1"/>
    <col min="2298" max="2298" width="31.7109375" style="28" customWidth="1"/>
    <col min="2299" max="2299" width="19.140625" style="28" customWidth="1"/>
    <col min="2300" max="2300" width="11.85546875" style="28" customWidth="1"/>
    <col min="2301" max="2303" width="12.7109375" style="28" customWidth="1"/>
    <col min="2304" max="2307" width="14.7109375" style="28" customWidth="1"/>
    <col min="2308" max="2312" width="12.7109375" style="28" customWidth="1"/>
    <col min="2313" max="2313" width="11.42578125" style="28" customWidth="1"/>
    <col min="2314" max="2552" width="9.140625" style="28"/>
    <col min="2553" max="2553" width="2.5703125" style="28" customWidth="1"/>
    <col min="2554" max="2554" width="31.7109375" style="28" customWidth="1"/>
    <col min="2555" max="2555" width="19.140625" style="28" customWidth="1"/>
    <col min="2556" max="2556" width="11.85546875" style="28" customWidth="1"/>
    <col min="2557" max="2559" width="12.7109375" style="28" customWidth="1"/>
    <col min="2560" max="2563" width="14.7109375" style="28" customWidth="1"/>
    <col min="2564" max="2568" width="12.7109375" style="28" customWidth="1"/>
    <col min="2569" max="2569" width="11.42578125" style="28" customWidth="1"/>
    <col min="2570" max="2808" width="9.140625" style="28"/>
    <col min="2809" max="2809" width="2.5703125" style="28" customWidth="1"/>
    <col min="2810" max="2810" width="31.7109375" style="28" customWidth="1"/>
    <col min="2811" max="2811" width="19.140625" style="28" customWidth="1"/>
    <col min="2812" max="2812" width="11.85546875" style="28" customWidth="1"/>
    <col min="2813" max="2815" width="12.7109375" style="28" customWidth="1"/>
    <col min="2816" max="2819" width="14.7109375" style="28" customWidth="1"/>
    <col min="2820" max="2824" width="12.7109375" style="28" customWidth="1"/>
    <col min="2825" max="2825" width="11.42578125" style="28" customWidth="1"/>
    <col min="2826" max="3064" width="9.140625" style="28"/>
    <col min="3065" max="3065" width="2.5703125" style="28" customWidth="1"/>
    <col min="3066" max="3066" width="31.7109375" style="28" customWidth="1"/>
    <col min="3067" max="3067" width="19.140625" style="28" customWidth="1"/>
    <col min="3068" max="3068" width="11.85546875" style="28" customWidth="1"/>
    <col min="3069" max="3071" width="12.7109375" style="28" customWidth="1"/>
    <col min="3072" max="3075" width="14.7109375" style="28" customWidth="1"/>
    <col min="3076" max="3080" width="12.7109375" style="28" customWidth="1"/>
    <col min="3081" max="3081" width="11.42578125" style="28" customWidth="1"/>
    <col min="3082" max="3320" width="9.140625" style="28"/>
    <col min="3321" max="3321" width="2.5703125" style="28" customWidth="1"/>
    <col min="3322" max="3322" width="31.7109375" style="28" customWidth="1"/>
    <col min="3323" max="3323" width="19.140625" style="28" customWidth="1"/>
    <col min="3324" max="3324" width="11.85546875" style="28" customWidth="1"/>
    <col min="3325" max="3327" width="12.7109375" style="28" customWidth="1"/>
    <col min="3328" max="3331" width="14.7109375" style="28" customWidth="1"/>
    <col min="3332" max="3336" width="12.7109375" style="28" customWidth="1"/>
    <col min="3337" max="3337" width="11.42578125" style="28" customWidth="1"/>
    <col min="3338" max="3576" width="9.140625" style="28"/>
    <col min="3577" max="3577" width="2.5703125" style="28" customWidth="1"/>
    <col min="3578" max="3578" width="31.7109375" style="28" customWidth="1"/>
    <col min="3579" max="3579" width="19.140625" style="28" customWidth="1"/>
    <col min="3580" max="3580" width="11.85546875" style="28" customWidth="1"/>
    <col min="3581" max="3583" width="12.7109375" style="28" customWidth="1"/>
    <col min="3584" max="3587" width="14.7109375" style="28" customWidth="1"/>
    <col min="3588" max="3592" width="12.7109375" style="28" customWidth="1"/>
    <col min="3593" max="3593" width="11.42578125" style="28" customWidth="1"/>
    <col min="3594" max="3832" width="9.140625" style="28"/>
    <col min="3833" max="3833" width="2.5703125" style="28" customWidth="1"/>
    <col min="3834" max="3834" width="31.7109375" style="28" customWidth="1"/>
    <col min="3835" max="3835" width="19.140625" style="28" customWidth="1"/>
    <col min="3836" max="3836" width="11.85546875" style="28" customWidth="1"/>
    <col min="3837" max="3839" width="12.7109375" style="28" customWidth="1"/>
    <col min="3840" max="3843" width="14.7109375" style="28" customWidth="1"/>
    <col min="3844" max="3848" width="12.7109375" style="28" customWidth="1"/>
    <col min="3849" max="3849" width="11.42578125" style="28" customWidth="1"/>
    <col min="3850" max="4088" width="9.140625" style="28"/>
    <col min="4089" max="4089" width="2.5703125" style="28" customWidth="1"/>
    <col min="4090" max="4090" width="31.7109375" style="28" customWidth="1"/>
    <col min="4091" max="4091" width="19.140625" style="28" customWidth="1"/>
    <col min="4092" max="4092" width="11.85546875" style="28" customWidth="1"/>
    <col min="4093" max="4095" width="12.7109375" style="28" customWidth="1"/>
    <col min="4096" max="4099" width="14.7109375" style="28" customWidth="1"/>
    <col min="4100" max="4104" width="12.7109375" style="28" customWidth="1"/>
    <col min="4105" max="4105" width="11.42578125" style="28" customWidth="1"/>
    <col min="4106" max="4344" width="9.140625" style="28"/>
    <col min="4345" max="4345" width="2.5703125" style="28" customWidth="1"/>
    <col min="4346" max="4346" width="31.7109375" style="28" customWidth="1"/>
    <col min="4347" max="4347" width="19.140625" style="28" customWidth="1"/>
    <col min="4348" max="4348" width="11.85546875" style="28" customWidth="1"/>
    <col min="4349" max="4351" width="12.7109375" style="28" customWidth="1"/>
    <col min="4352" max="4355" width="14.7109375" style="28" customWidth="1"/>
    <col min="4356" max="4360" width="12.7109375" style="28" customWidth="1"/>
    <col min="4361" max="4361" width="11.42578125" style="28" customWidth="1"/>
    <col min="4362" max="4600" width="9.140625" style="28"/>
    <col min="4601" max="4601" width="2.5703125" style="28" customWidth="1"/>
    <col min="4602" max="4602" width="31.7109375" style="28" customWidth="1"/>
    <col min="4603" max="4603" width="19.140625" style="28" customWidth="1"/>
    <col min="4604" max="4604" width="11.85546875" style="28" customWidth="1"/>
    <col min="4605" max="4607" width="12.7109375" style="28" customWidth="1"/>
    <col min="4608" max="4611" width="14.7109375" style="28" customWidth="1"/>
    <col min="4612" max="4616" width="12.7109375" style="28" customWidth="1"/>
    <col min="4617" max="4617" width="11.42578125" style="28" customWidth="1"/>
    <col min="4618" max="4856" width="9.140625" style="28"/>
    <col min="4857" max="4857" width="2.5703125" style="28" customWidth="1"/>
    <col min="4858" max="4858" width="31.7109375" style="28" customWidth="1"/>
    <col min="4859" max="4859" width="19.140625" style="28" customWidth="1"/>
    <col min="4860" max="4860" width="11.85546875" style="28" customWidth="1"/>
    <col min="4861" max="4863" width="12.7109375" style="28" customWidth="1"/>
    <col min="4864" max="4867" width="14.7109375" style="28" customWidth="1"/>
    <col min="4868" max="4872" width="12.7109375" style="28" customWidth="1"/>
    <col min="4873" max="4873" width="11.42578125" style="28" customWidth="1"/>
    <col min="4874" max="5112" width="9.140625" style="28"/>
    <col min="5113" max="5113" width="2.5703125" style="28" customWidth="1"/>
    <col min="5114" max="5114" width="31.7109375" style="28" customWidth="1"/>
    <col min="5115" max="5115" width="19.140625" style="28" customWidth="1"/>
    <col min="5116" max="5116" width="11.85546875" style="28" customWidth="1"/>
    <col min="5117" max="5119" width="12.7109375" style="28" customWidth="1"/>
    <col min="5120" max="5123" width="14.7109375" style="28" customWidth="1"/>
    <col min="5124" max="5128" width="12.7109375" style="28" customWidth="1"/>
    <col min="5129" max="5129" width="11.42578125" style="28" customWidth="1"/>
    <col min="5130" max="5368" width="9.140625" style="28"/>
    <col min="5369" max="5369" width="2.5703125" style="28" customWidth="1"/>
    <col min="5370" max="5370" width="31.7109375" style="28" customWidth="1"/>
    <col min="5371" max="5371" width="19.140625" style="28" customWidth="1"/>
    <col min="5372" max="5372" width="11.85546875" style="28" customWidth="1"/>
    <col min="5373" max="5375" width="12.7109375" style="28" customWidth="1"/>
    <col min="5376" max="5379" width="14.7109375" style="28" customWidth="1"/>
    <col min="5380" max="5384" width="12.7109375" style="28" customWidth="1"/>
    <col min="5385" max="5385" width="11.42578125" style="28" customWidth="1"/>
    <col min="5386" max="5624" width="9.140625" style="28"/>
    <col min="5625" max="5625" width="2.5703125" style="28" customWidth="1"/>
    <col min="5626" max="5626" width="31.7109375" style="28" customWidth="1"/>
    <col min="5627" max="5627" width="19.140625" style="28" customWidth="1"/>
    <col min="5628" max="5628" width="11.85546875" style="28" customWidth="1"/>
    <col min="5629" max="5631" width="12.7109375" style="28" customWidth="1"/>
    <col min="5632" max="5635" width="14.7109375" style="28" customWidth="1"/>
    <col min="5636" max="5640" width="12.7109375" style="28" customWidth="1"/>
    <col min="5641" max="5641" width="11.42578125" style="28" customWidth="1"/>
    <col min="5642" max="5880" width="9.140625" style="28"/>
    <col min="5881" max="5881" width="2.5703125" style="28" customWidth="1"/>
    <col min="5882" max="5882" width="31.7109375" style="28" customWidth="1"/>
    <col min="5883" max="5883" width="19.140625" style="28" customWidth="1"/>
    <col min="5884" max="5884" width="11.85546875" style="28" customWidth="1"/>
    <col min="5885" max="5887" width="12.7109375" style="28" customWidth="1"/>
    <col min="5888" max="5891" width="14.7109375" style="28" customWidth="1"/>
    <col min="5892" max="5896" width="12.7109375" style="28" customWidth="1"/>
    <col min="5897" max="5897" width="11.42578125" style="28" customWidth="1"/>
    <col min="5898" max="6136" width="9.140625" style="28"/>
    <col min="6137" max="6137" width="2.5703125" style="28" customWidth="1"/>
    <col min="6138" max="6138" width="31.7109375" style="28" customWidth="1"/>
    <col min="6139" max="6139" width="19.140625" style="28" customWidth="1"/>
    <col min="6140" max="6140" width="11.85546875" style="28" customWidth="1"/>
    <col min="6141" max="6143" width="12.7109375" style="28" customWidth="1"/>
    <col min="6144" max="6147" width="14.7109375" style="28" customWidth="1"/>
    <col min="6148" max="6152" width="12.7109375" style="28" customWidth="1"/>
    <col min="6153" max="6153" width="11.42578125" style="28" customWidth="1"/>
    <col min="6154" max="6392" width="9.140625" style="28"/>
    <col min="6393" max="6393" width="2.5703125" style="28" customWidth="1"/>
    <col min="6394" max="6394" width="31.7109375" style="28" customWidth="1"/>
    <col min="6395" max="6395" width="19.140625" style="28" customWidth="1"/>
    <col min="6396" max="6396" width="11.85546875" style="28" customWidth="1"/>
    <col min="6397" max="6399" width="12.7109375" style="28" customWidth="1"/>
    <col min="6400" max="6403" width="14.7109375" style="28" customWidth="1"/>
    <col min="6404" max="6408" width="12.7109375" style="28" customWidth="1"/>
    <col min="6409" max="6409" width="11.42578125" style="28" customWidth="1"/>
    <col min="6410" max="6648" width="9.140625" style="28"/>
    <col min="6649" max="6649" width="2.5703125" style="28" customWidth="1"/>
    <col min="6650" max="6650" width="31.7109375" style="28" customWidth="1"/>
    <col min="6651" max="6651" width="19.140625" style="28" customWidth="1"/>
    <col min="6652" max="6652" width="11.85546875" style="28" customWidth="1"/>
    <col min="6653" max="6655" width="12.7109375" style="28" customWidth="1"/>
    <col min="6656" max="6659" width="14.7109375" style="28" customWidth="1"/>
    <col min="6660" max="6664" width="12.7109375" style="28" customWidth="1"/>
    <col min="6665" max="6665" width="11.42578125" style="28" customWidth="1"/>
    <col min="6666" max="6904" width="9.140625" style="28"/>
    <col min="6905" max="6905" width="2.5703125" style="28" customWidth="1"/>
    <col min="6906" max="6906" width="31.7109375" style="28" customWidth="1"/>
    <col min="6907" max="6907" width="19.140625" style="28" customWidth="1"/>
    <col min="6908" max="6908" width="11.85546875" style="28" customWidth="1"/>
    <col min="6909" max="6911" width="12.7109375" style="28" customWidth="1"/>
    <col min="6912" max="6915" width="14.7109375" style="28" customWidth="1"/>
    <col min="6916" max="6920" width="12.7109375" style="28" customWidth="1"/>
    <col min="6921" max="6921" width="11.42578125" style="28" customWidth="1"/>
    <col min="6922" max="7160" width="9.140625" style="28"/>
    <col min="7161" max="7161" width="2.5703125" style="28" customWidth="1"/>
    <col min="7162" max="7162" width="31.7109375" style="28" customWidth="1"/>
    <col min="7163" max="7163" width="19.140625" style="28" customWidth="1"/>
    <col min="7164" max="7164" width="11.85546875" style="28" customWidth="1"/>
    <col min="7165" max="7167" width="12.7109375" style="28" customWidth="1"/>
    <col min="7168" max="7171" width="14.7109375" style="28" customWidth="1"/>
    <col min="7172" max="7176" width="12.7109375" style="28" customWidth="1"/>
    <col min="7177" max="7177" width="11.42578125" style="28" customWidth="1"/>
    <col min="7178" max="7416" width="9.140625" style="28"/>
    <col min="7417" max="7417" width="2.5703125" style="28" customWidth="1"/>
    <col min="7418" max="7418" width="31.7109375" style="28" customWidth="1"/>
    <col min="7419" max="7419" width="19.140625" style="28" customWidth="1"/>
    <col min="7420" max="7420" width="11.85546875" style="28" customWidth="1"/>
    <col min="7421" max="7423" width="12.7109375" style="28" customWidth="1"/>
    <col min="7424" max="7427" width="14.7109375" style="28" customWidth="1"/>
    <col min="7428" max="7432" width="12.7109375" style="28" customWidth="1"/>
    <col min="7433" max="7433" width="11.42578125" style="28" customWidth="1"/>
    <col min="7434" max="7672" width="9.140625" style="28"/>
    <col min="7673" max="7673" width="2.5703125" style="28" customWidth="1"/>
    <col min="7674" max="7674" width="31.7109375" style="28" customWidth="1"/>
    <col min="7675" max="7675" width="19.140625" style="28" customWidth="1"/>
    <col min="7676" max="7676" width="11.85546875" style="28" customWidth="1"/>
    <col min="7677" max="7679" width="12.7109375" style="28" customWidth="1"/>
    <col min="7680" max="7683" width="14.7109375" style="28" customWidth="1"/>
    <col min="7684" max="7688" width="12.7109375" style="28" customWidth="1"/>
    <col min="7689" max="7689" width="11.42578125" style="28" customWidth="1"/>
    <col min="7690" max="7928" width="9.140625" style="28"/>
    <col min="7929" max="7929" width="2.5703125" style="28" customWidth="1"/>
    <col min="7930" max="7930" width="31.7109375" style="28" customWidth="1"/>
    <col min="7931" max="7931" width="19.140625" style="28" customWidth="1"/>
    <col min="7932" max="7932" width="11.85546875" style="28" customWidth="1"/>
    <col min="7933" max="7935" width="12.7109375" style="28" customWidth="1"/>
    <col min="7936" max="7939" width="14.7109375" style="28" customWidth="1"/>
    <col min="7940" max="7944" width="12.7109375" style="28" customWidth="1"/>
    <col min="7945" max="7945" width="11.42578125" style="28" customWidth="1"/>
    <col min="7946" max="8184" width="9.140625" style="28"/>
    <col min="8185" max="8185" width="2.5703125" style="28" customWidth="1"/>
    <col min="8186" max="8186" width="31.7109375" style="28" customWidth="1"/>
    <col min="8187" max="8187" width="19.140625" style="28" customWidth="1"/>
    <col min="8188" max="8188" width="11.85546875" style="28" customWidth="1"/>
    <col min="8189" max="8191" width="12.7109375" style="28" customWidth="1"/>
    <col min="8192" max="8195" width="14.7109375" style="28" customWidth="1"/>
    <col min="8196" max="8200" width="12.7109375" style="28" customWidth="1"/>
    <col min="8201" max="8201" width="11.42578125" style="28" customWidth="1"/>
    <col min="8202" max="8440" width="9.140625" style="28"/>
    <col min="8441" max="8441" width="2.5703125" style="28" customWidth="1"/>
    <col min="8442" max="8442" width="31.7109375" style="28" customWidth="1"/>
    <col min="8443" max="8443" width="19.140625" style="28" customWidth="1"/>
    <col min="8444" max="8444" width="11.85546875" style="28" customWidth="1"/>
    <col min="8445" max="8447" width="12.7109375" style="28" customWidth="1"/>
    <col min="8448" max="8451" width="14.7109375" style="28" customWidth="1"/>
    <col min="8452" max="8456" width="12.7109375" style="28" customWidth="1"/>
    <col min="8457" max="8457" width="11.42578125" style="28" customWidth="1"/>
    <col min="8458" max="8696" width="9.140625" style="28"/>
    <col min="8697" max="8697" width="2.5703125" style="28" customWidth="1"/>
    <col min="8698" max="8698" width="31.7109375" style="28" customWidth="1"/>
    <col min="8699" max="8699" width="19.140625" style="28" customWidth="1"/>
    <col min="8700" max="8700" width="11.85546875" style="28" customWidth="1"/>
    <col min="8701" max="8703" width="12.7109375" style="28" customWidth="1"/>
    <col min="8704" max="8707" width="14.7109375" style="28" customWidth="1"/>
    <col min="8708" max="8712" width="12.7109375" style="28" customWidth="1"/>
    <col min="8713" max="8713" width="11.42578125" style="28" customWidth="1"/>
    <col min="8714" max="8952" width="9.140625" style="28"/>
    <col min="8953" max="8953" width="2.5703125" style="28" customWidth="1"/>
    <col min="8954" max="8954" width="31.7109375" style="28" customWidth="1"/>
    <col min="8955" max="8955" width="19.140625" style="28" customWidth="1"/>
    <col min="8956" max="8956" width="11.85546875" style="28" customWidth="1"/>
    <col min="8957" max="8959" width="12.7109375" style="28" customWidth="1"/>
    <col min="8960" max="8963" width="14.7109375" style="28" customWidth="1"/>
    <col min="8964" max="8968" width="12.7109375" style="28" customWidth="1"/>
    <col min="8969" max="8969" width="11.42578125" style="28" customWidth="1"/>
    <col min="8970" max="9208" width="9.140625" style="28"/>
    <col min="9209" max="9209" width="2.5703125" style="28" customWidth="1"/>
    <col min="9210" max="9210" width="31.7109375" style="28" customWidth="1"/>
    <col min="9211" max="9211" width="19.140625" style="28" customWidth="1"/>
    <col min="9212" max="9212" width="11.85546875" style="28" customWidth="1"/>
    <col min="9213" max="9215" width="12.7109375" style="28" customWidth="1"/>
    <col min="9216" max="9219" width="14.7109375" style="28" customWidth="1"/>
    <col min="9220" max="9224" width="12.7109375" style="28" customWidth="1"/>
    <col min="9225" max="9225" width="11.42578125" style="28" customWidth="1"/>
    <col min="9226" max="9464" width="9.140625" style="28"/>
    <col min="9465" max="9465" width="2.5703125" style="28" customWidth="1"/>
    <col min="9466" max="9466" width="31.7109375" style="28" customWidth="1"/>
    <col min="9467" max="9467" width="19.140625" style="28" customWidth="1"/>
    <col min="9468" max="9468" width="11.85546875" style="28" customWidth="1"/>
    <col min="9469" max="9471" width="12.7109375" style="28" customWidth="1"/>
    <col min="9472" max="9475" width="14.7109375" style="28" customWidth="1"/>
    <col min="9476" max="9480" width="12.7109375" style="28" customWidth="1"/>
    <col min="9481" max="9481" width="11.42578125" style="28" customWidth="1"/>
    <col min="9482" max="9720" width="9.140625" style="28"/>
    <col min="9721" max="9721" width="2.5703125" style="28" customWidth="1"/>
    <col min="9722" max="9722" width="31.7109375" style="28" customWidth="1"/>
    <col min="9723" max="9723" width="19.140625" style="28" customWidth="1"/>
    <col min="9724" max="9724" width="11.85546875" style="28" customWidth="1"/>
    <col min="9725" max="9727" width="12.7109375" style="28" customWidth="1"/>
    <col min="9728" max="9731" width="14.7109375" style="28" customWidth="1"/>
    <col min="9732" max="9736" width="12.7109375" style="28" customWidth="1"/>
    <col min="9737" max="9737" width="11.42578125" style="28" customWidth="1"/>
    <col min="9738" max="9976" width="9.140625" style="28"/>
    <col min="9977" max="9977" width="2.5703125" style="28" customWidth="1"/>
    <col min="9978" max="9978" width="31.7109375" style="28" customWidth="1"/>
    <col min="9979" max="9979" width="19.140625" style="28" customWidth="1"/>
    <col min="9980" max="9980" width="11.85546875" style="28" customWidth="1"/>
    <col min="9981" max="9983" width="12.7109375" style="28" customWidth="1"/>
    <col min="9984" max="9987" width="14.7109375" style="28" customWidth="1"/>
    <col min="9988" max="9992" width="12.7109375" style="28" customWidth="1"/>
    <col min="9993" max="9993" width="11.42578125" style="28" customWidth="1"/>
    <col min="9994" max="10232" width="9.140625" style="28"/>
    <col min="10233" max="10233" width="2.5703125" style="28" customWidth="1"/>
    <col min="10234" max="10234" width="31.7109375" style="28" customWidth="1"/>
    <col min="10235" max="10235" width="19.140625" style="28" customWidth="1"/>
    <col min="10236" max="10236" width="11.85546875" style="28" customWidth="1"/>
    <col min="10237" max="10239" width="12.7109375" style="28" customWidth="1"/>
    <col min="10240" max="10243" width="14.7109375" style="28" customWidth="1"/>
    <col min="10244" max="10248" width="12.7109375" style="28" customWidth="1"/>
    <col min="10249" max="10249" width="11.42578125" style="28" customWidth="1"/>
    <col min="10250" max="10488" width="9.140625" style="28"/>
    <col min="10489" max="10489" width="2.5703125" style="28" customWidth="1"/>
    <col min="10490" max="10490" width="31.7109375" style="28" customWidth="1"/>
    <col min="10491" max="10491" width="19.140625" style="28" customWidth="1"/>
    <col min="10492" max="10492" width="11.85546875" style="28" customWidth="1"/>
    <col min="10493" max="10495" width="12.7109375" style="28" customWidth="1"/>
    <col min="10496" max="10499" width="14.7109375" style="28" customWidth="1"/>
    <col min="10500" max="10504" width="12.7109375" style="28" customWidth="1"/>
    <col min="10505" max="10505" width="11.42578125" style="28" customWidth="1"/>
    <col min="10506" max="10744" width="9.140625" style="28"/>
    <col min="10745" max="10745" width="2.5703125" style="28" customWidth="1"/>
    <col min="10746" max="10746" width="31.7109375" style="28" customWidth="1"/>
    <col min="10747" max="10747" width="19.140625" style="28" customWidth="1"/>
    <col min="10748" max="10748" width="11.85546875" style="28" customWidth="1"/>
    <col min="10749" max="10751" width="12.7109375" style="28" customWidth="1"/>
    <col min="10752" max="10755" width="14.7109375" style="28" customWidth="1"/>
    <col min="10756" max="10760" width="12.7109375" style="28" customWidth="1"/>
    <col min="10761" max="10761" width="11.42578125" style="28" customWidth="1"/>
    <col min="10762" max="11000" width="9.140625" style="28"/>
    <col min="11001" max="11001" width="2.5703125" style="28" customWidth="1"/>
    <col min="11002" max="11002" width="31.7109375" style="28" customWidth="1"/>
    <col min="11003" max="11003" width="19.140625" style="28" customWidth="1"/>
    <col min="11004" max="11004" width="11.85546875" style="28" customWidth="1"/>
    <col min="11005" max="11007" width="12.7109375" style="28" customWidth="1"/>
    <col min="11008" max="11011" width="14.7109375" style="28" customWidth="1"/>
    <col min="11012" max="11016" width="12.7109375" style="28" customWidth="1"/>
    <col min="11017" max="11017" width="11.42578125" style="28" customWidth="1"/>
    <col min="11018" max="11256" width="9.140625" style="28"/>
    <col min="11257" max="11257" width="2.5703125" style="28" customWidth="1"/>
    <col min="11258" max="11258" width="31.7109375" style="28" customWidth="1"/>
    <col min="11259" max="11259" width="19.140625" style="28" customWidth="1"/>
    <col min="11260" max="11260" width="11.85546875" style="28" customWidth="1"/>
    <col min="11261" max="11263" width="12.7109375" style="28" customWidth="1"/>
    <col min="11264" max="11267" width="14.7109375" style="28" customWidth="1"/>
    <col min="11268" max="11272" width="12.7109375" style="28" customWidth="1"/>
    <col min="11273" max="11273" width="11.42578125" style="28" customWidth="1"/>
    <col min="11274" max="11512" width="9.140625" style="28"/>
    <col min="11513" max="11513" width="2.5703125" style="28" customWidth="1"/>
    <col min="11514" max="11514" width="31.7109375" style="28" customWidth="1"/>
    <col min="11515" max="11515" width="19.140625" style="28" customWidth="1"/>
    <col min="11516" max="11516" width="11.85546875" style="28" customWidth="1"/>
    <col min="11517" max="11519" width="12.7109375" style="28" customWidth="1"/>
    <col min="11520" max="11523" width="14.7109375" style="28" customWidth="1"/>
    <col min="11524" max="11528" width="12.7109375" style="28" customWidth="1"/>
    <col min="11529" max="11529" width="11.42578125" style="28" customWidth="1"/>
    <col min="11530" max="11768" width="9.140625" style="28"/>
    <col min="11769" max="11769" width="2.5703125" style="28" customWidth="1"/>
    <col min="11770" max="11770" width="31.7109375" style="28" customWidth="1"/>
    <col min="11771" max="11771" width="19.140625" style="28" customWidth="1"/>
    <col min="11772" max="11772" width="11.85546875" style="28" customWidth="1"/>
    <col min="11773" max="11775" width="12.7109375" style="28" customWidth="1"/>
    <col min="11776" max="11779" width="14.7109375" style="28" customWidth="1"/>
    <col min="11780" max="11784" width="12.7109375" style="28" customWidth="1"/>
    <col min="11785" max="11785" width="11.42578125" style="28" customWidth="1"/>
    <col min="11786" max="12024" width="9.140625" style="28"/>
    <col min="12025" max="12025" width="2.5703125" style="28" customWidth="1"/>
    <col min="12026" max="12026" width="31.7109375" style="28" customWidth="1"/>
    <col min="12027" max="12027" width="19.140625" style="28" customWidth="1"/>
    <col min="12028" max="12028" width="11.85546875" style="28" customWidth="1"/>
    <col min="12029" max="12031" width="12.7109375" style="28" customWidth="1"/>
    <col min="12032" max="12035" width="14.7109375" style="28" customWidth="1"/>
    <col min="12036" max="12040" width="12.7109375" style="28" customWidth="1"/>
    <col min="12041" max="12041" width="11.42578125" style="28" customWidth="1"/>
    <col min="12042" max="12280" width="9.140625" style="28"/>
    <col min="12281" max="12281" width="2.5703125" style="28" customWidth="1"/>
    <col min="12282" max="12282" width="31.7109375" style="28" customWidth="1"/>
    <col min="12283" max="12283" width="19.140625" style="28" customWidth="1"/>
    <col min="12284" max="12284" width="11.85546875" style="28" customWidth="1"/>
    <col min="12285" max="12287" width="12.7109375" style="28" customWidth="1"/>
    <col min="12288" max="12291" width="14.7109375" style="28" customWidth="1"/>
    <col min="12292" max="12296" width="12.7109375" style="28" customWidth="1"/>
    <col min="12297" max="12297" width="11.42578125" style="28" customWidth="1"/>
    <col min="12298" max="12536" width="9.140625" style="28"/>
    <col min="12537" max="12537" width="2.5703125" style="28" customWidth="1"/>
    <col min="12538" max="12538" width="31.7109375" style="28" customWidth="1"/>
    <col min="12539" max="12539" width="19.140625" style="28" customWidth="1"/>
    <col min="12540" max="12540" width="11.85546875" style="28" customWidth="1"/>
    <col min="12541" max="12543" width="12.7109375" style="28" customWidth="1"/>
    <col min="12544" max="12547" width="14.7109375" style="28" customWidth="1"/>
    <col min="12548" max="12552" width="12.7109375" style="28" customWidth="1"/>
    <col min="12553" max="12553" width="11.42578125" style="28" customWidth="1"/>
    <col min="12554" max="12792" width="9.140625" style="28"/>
    <col min="12793" max="12793" width="2.5703125" style="28" customWidth="1"/>
    <col min="12794" max="12794" width="31.7109375" style="28" customWidth="1"/>
    <col min="12795" max="12795" width="19.140625" style="28" customWidth="1"/>
    <col min="12796" max="12796" width="11.85546875" style="28" customWidth="1"/>
    <col min="12797" max="12799" width="12.7109375" style="28" customWidth="1"/>
    <col min="12800" max="12803" width="14.7109375" style="28" customWidth="1"/>
    <col min="12804" max="12808" width="12.7109375" style="28" customWidth="1"/>
    <col min="12809" max="12809" width="11.42578125" style="28" customWidth="1"/>
    <col min="12810" max="13048" width="9.140625" style="28"/>
    <col min="13049" max="13049" width="2.5703125" style="28" customWidth="1"/>
    <col min="13050" max="13050" width="31.7109375" style="28" customWidth="1"/>
    <col min="13051" max="13051" width="19.140625" style="28" customWidth="1"/>
    <col min="13052" max="13052" width="11.85546875" style="28" customWidth="1"/>
    <col min="13053" max="13055" width="12.7109375" style="28" customWidth="1"/>
    <col min="13056" max="13059" width="14.7109375" style="28" customWidth="1"/>
    <col min="13060" max="13064" width="12.7109375" style="28" customWidth="1"/>
    <col min="13065" max="13065" width="11.42578125" style="28" customWidth="1"/>
    <col min="13066" max="13304" width="9.140625" style="28"/>
    <col min="13305" max="13305" width="2.5703125" style="28" customWidth="1"/>
    <col min="13306" max="13306" width="31.7109375" style="28" customWidth="1"/>
    <col min="13307" max="13307" width="19.140625" style="28" customWidth="1"/>
    <col min="13308" max="13308" width="11.85546875" style="28" customWidth="1"/>
    <col min="13309" max="13311" width="12.7109375" style="28" customWidth="1"/>
    <col min="13312" max="13315" width="14.7109375" style="28" customWidth="1"/>
    <col min="13316" max="13320" width="12.7109375" style="28" customWidth="1"/>
    <col min="13321" max="13321" width="11.42578125" style="28" customWidth="1"/>
    <col min="13322" max="13560" width="9.140625" style="28"/>
    <col min="13561" max="13561" width="2.5703125" style="28" customWidth="1"/>
    <col min="13562" max="13562" width="31.7109375" style="28" customWidth="1"/>
    <col min="13563" max="13563" width="19.140625" style="28" customWidth="1"/>
    <col min="13564" max="13564" width="11.85546875" style="28" customWidth="1"/>
    <col min="13565" max="13567" width="12.7109375" style="28" customWidth="1"/>
    <col min="13568" max="13571" width="14.7109375" style="28" customWidth="1"/>
    <col min="13572" max="13576" width="12.7109375" style="28" customWidth="1"/>
    <col min="13577" max="13577" width="11.42578125" style="28" customWidth="1"/>
    <col min="13578" max="13816" width="9.140625" style="28"/>
    <col min="13817" max="13817" width="2.5703125" style="28" customWidth="1"/>
    <col min="13818" max="13818" width="31.7109375" style="28" customWidth="1"/>
    <col min="13819" max="13819" width="19.140625" style="28" customWidth="1"/>
    <col min="13820" max="13820" width="11.85546875" style="28" customWidth="1"/>
    <col min="13821" max="13823" width="12.7109375" style="28" customWidth="1"/>
    <col min="13824" max="13827" width="14.7109375" style="28" customWidth="1"/>
    <col min="13828" max="13832" width="12.7109375" style="28" customWidth="1"/>
    <col min="13833" max="13833" width="11.42578125" style="28" customWidth="1"/>
    <col min="13834" max="14072" width="9.140625" style="28"/>
    <col min="14073" max="14073" width="2.5703125" style="28" customWidth="1"/>
    <col min="14074" max="14074" width="31.7109375" style="28" customWidth="1"/>
    <col min="14075" max="14075" width="19.140625" style="28" customWidth="1"/>
    <col min="14076" max="14076" width="11.85546875" style="28" customWidth="1"/>
    <col min="14077" max="14079" width="12.7109375" style="28" customWidth="1"/>
    <col min="14080" max="14083" width="14.7109375" style="28" customWidth="1"/>
    <col min="14084" max="14088" width="12.7109375" style="28" customWidth="1"/>
    <col min="14089" max="14089" width="11.42578125" style="28" customWidth="1"/>
    <col min="14090" max="14328" width="9.140625" style="28"/>
    <col min="14329" max="14329" width="2.5703125" style="28" customWidth="1"/>
    <col min="14330" max="14330" width="31.7109375" style="28" customWidth="1"/>
    <col min="14331" max="14331" width="19.140625" style="28" customWidth="1"/>
    <col min="14332" max="14332" width="11.85546875" style="28" customWidth="1"/>
    <col min="14333" max="14335" width="12.7109375" style="28" customWidth="1"/>
    <col min="14336" max="14339" width="14.7109375" style="28" customWidth="1"/>
    <col min="14340" max="14344" width="12.7109375" style="28" customWidth="1"/>
    <col min="14345" max="14345" width="11.42578125" style="28" customWidth="1"/>
    <col min="14346" max="14584" width="9.140625" style="28"/>
    <col min="14585" max="14585" width="2.5703125" style="28" customWidth="1"/>
    <col min="14586" max="14586" width="31.7109375" style="28" customWidth="1"/>
    <col min="14587" max="14587" width="19.140625" style="28" customWidth="1"/>
    <col min="14588" max="14588" width="11.85546875" style="28" customWidth="1"/>
    <col min="14589" max="14591" width="12.7109375" style="28" customWidth="1"/>
    <col min="14592" max="14595" width="14.7109375" style="28" customWidth="1"/>
    <col min="14596" max="14600" width="12.7109375" style="28" customWidth="1"/>
    <col min="14601" max="14601" width="11.42578125" style="28" customWidth="1"/>
    <col min="14602" max="14840" width="9.140625" style="28"/>
    <col min="14841" max="14841" width="2.5703125" style="28" customWidth="1"/>
    <col min="14842" max="14842" width="31.7109375" style="28" customWidth="1"/>
    <col min="14843" max="14843" width="19.140625" style="28" customWidth="1"/>
    <col min="14844" max="14844" width="11.85546875" style="28" customWidth="1"/>
    <col min="14845" max="14847" width="12.7109375" style="28" customWidth="1"/>
    <col min="14848" max="14851" width="14.7109375" style="28" customWidth="1"/>
    <col min="14852" max="14856" width="12.7109375" style="28" customWidth="1"/>
    <col min="14857" max="14857" width="11.42578125" style="28" customWidth="1"/>
    <col min="14858" max="15096" width="9.140625" style="28"/>
    <col min="15097" max="15097" width="2.5703125" style="28" customWidth="1"/>
    <col min="15098" max="15098" width="31.7109375" style="28" customWidth="1"/>
    <col min="15099" max="15099" width="19.140625" style="28" customWidth="1"/>
    <col min="15100" max="15100" width="11.85546875" style="28" customWidth="1"/>
    <col min="15101" max="15103" width="12.7109375" style="28" customWidth="1"/>
    <col min="15104" max="15107" width="14.7109375" style="28" customWidth="1"/>
    <col min="15108" max="15112" width="12.7109375" style="28" customWidth="1"/>
    <col min="15113" max="15113" width="11.42578125" style="28" customWidth="1"/>
    <col min="15114" max="15352" width="9.140625" style="28"/>
    <col min="15353" max="15353" width="2.5703125" style="28" customWidth="1"/>
    <col min="15354" max="15354" width="31.7109375" style="28" customWidth="1"/>
    <col min="15355" max="15355" width="19.140625" style="28" customWidth="1"/>
    <col min="15356" max="15356" width="11.85546875" style="28" customWidth="1"/>
    <col min="15357" max="15359" width="12.7109375" style="28" customWidth="1"/>
    <col min="15360" max="15363" width="14.7109375" style="28" customWidth="1"/>
    <col min="15364" max="15368" width="12.7109375" style="28" customWidth="1"/>
    <col min="15369" max="15369" width="11.42578125" style="28" customWidth="1"/>
    <col min="15370" max="15608" width="9.140625" style="28"/>
    <col min="15609" max="15609" width="2.5703125" style="28" customWidth="1"/>
    <col min="15610" max="15610" width="31.7109375" style="28" customWidth="1"/>
    <col min="15611" max="15611" width="19.140625" style="28" customWidth="1"/>
    <col min="15612" max="15612" width="11.85546875" style="28" customWidth="1"/>
    <col min="15613" max="15615" width="12.7109375" style="28" customWidth="1"/>
    <col min="15616" max="15619" width="14.7109375" style="28" customWidth="1"/>
    <col min="15620" max="15624" width="12.7109375" style="28" customWidth="1"/>
    <col min="15625" max="15625" width="11.42578125" style="28" customWidth="1"/>
    <col min="15626" max="15864" width="9.140625" style="28"/>
    <col min="15865" max="15865" width="2.5703125" style="28" customWidth="1"/>
    <col min="15866" max="15866" width="31.7109375" style="28" customWidth="1"/>
    <col min="15867" max="15867" width="19.140625" style="28" customWidth="1"/>
    <col min="15868" max="15868" width="11.85546875" style="28" customWidth="1"/>
    <col min="15869" max="15871" width="12.7109375" style="28" customWidth="1"/>
    <col min="15872" max="15875" width="14.7109375" style="28" customWidth="1"/>
    <col min="15876" max="15880" width="12.7109375" style="28" customWidth="1"/>
    <col min="15881" max="15881" width="11.42578125" style="28" customWidth="1"/>
    <col min="15882" max="16120" width="9.140625" style="28"/>
    <col min="16121" max="16121" width="2.5703125" style="28" customWidth="1"/>
    <col min="16122" max="16122" width="31.7109375" style="28" customWidth="1"/>
    <col min="16123" max="16123" width="19.140625" style="28" customWidth="1"/>
    <col min="16124" max="16124" width="11.85546875" style="28" customWidth="1"/>
    <col min="16125" max="16127" width="12.7109375" style="28" customWidth="1"/>
    <col min="16128" max="16131" width="14.7109375" style="28" customWidth="1"/>
    <col min="16132" max="16136" width="12.7109375" style="28" customWidth="1"/>
    <col min="16137" max="16137" width="11.42578125" style="28" customWidth="1"/>
    <col min="16138" max="16384" width="9.140625" style="28"/>
  </cols>
  <sheetData>
    <row r="1" spans="1:11" s="91" customFormat="1" ht="14.1" customHeight="1" x14ac:dyDescent="0.25">
      <c r="A1" s="1084" t="str">
        <f>'Car Loan'!A1:J1</f>
        <v>NAME OF INSURANCE COMPANY</v>
      </c>
      <c r="B1" s="1084"/>
      <c r="C1" s="1084"/>
      <c r="D1" s="1084"/>
      <c r="E1" s="1084"/>
      <c r="F1" s="1084"/>
      <c r="G1" s="1084"/>
      <c r="H1" s="1084"/>
      <c r="I1" s="1084"/>
    </row>
    <row r="2" spans="1:11" s="91" customFormat="1" ht="14.1" customHeight="1" x14ac:dyDescent="0.25">
      <c r="A2" s="1084" t="str">
        <f>'Car Loan'!A2:J2</f>
        <v>STATEMENT OF CAPITAL, RESERVES AND SURPLUS INVESTMENTS</v>
      </c>
      <c r="B2" s="1084"/>
      <c r="C2" s="1084"/>
      <c r="D2" s="1084"/>
      <c r="E2" s="1084"/>
      <c r="F2" s="1084"/>
      <c r="G2" s="1084"/>
      <c r="H2" s="1084"/>
      <c r="I2" s="1084"/>
    </row>
    <row r="3" spans="1:11" s="91" customFormat="1" ht="14.1" customHeight="1" x14ac:dyDescent="0.25">
      <c r="A3" s="1084" t="str">
        <f>'Car Loan'!A3:J3</f>
        <v>AS OF DATE</v>
      </c>
      <c r="B3" s="1084"/>
      <c r="C3" s="1084"/>
      <c r="D3" s="1084"/>
      <c r="E3" s="1084"/>
      <c r="F3" s="1084"/>
      <c r="G3" s="1084"/>
      <c r="H3" s="1084"/>
      <c r="I3" s="1084"/>
    </row>
    <row r="4" spans="1:11" s="91" customFormat="1" ht="14.1" customHeight="1" thickBot="1" x14ac:dyDescent="0.3">
      <c r="A4" s="1123"/>
      <c r="B4" s="1123"/>
      <c r="C4" s="1123"/>
      <c r="D4" s="1123"/>
      <c r="E4" s="1123"/>
      <c r="F4" s="1123"/>
      <c r="G4" s="1123"/>
      <c r="H4" s="1123"/>
      <c r="I4" s="1123"/>
    </row>
    <row r="5" spans="1:11" ht="12.75" customHeight="1" x14ac:dyDescent="0.2">
      <c r="A5" s="966" t="s">
        <v>210</v>
      </c>
      <c r="B5" s="968"/>
      <c r="C5" s="1012" t="s">
        <v>225</v>
      </c>
      <c r="D5" s="975" t="s">
        <v>211</v>
      </c>
      <c r="E5" s="1050" t="s">
        <v>212</v>
      </c>
      <c r="F5" s="1050"/>
      <c r="G5" s="975" t="s">
        <v>213</v>
      </c>
      <c r="H5" s="1128" t="s">
        <v>202</v>
      </c>
      <c r="I5" s="1129"/>
      <c r="J5" s="579"/>
      <c r="K5" s="580"/>
    </row>
    <row r="6" spans="1:11" ht="12.75" customHeight="1" x14ac:dyDescent="0.2">
      <c r="A6" s="969"/>
      <c r="B6" s="971"/>
      <c r="C6" s="1013"/>
      <c r="D6" s="976"/>
      <c r="E6" s="1085" t="s">
        <v>214</v>
      </c>
      <c r="F6" s="1085" t="s">
        <v>215</v>
      </c>
      <c r="G6" s="976"/>
      <c r="H6" s="1085" t="s">
        <v>348</v>
      </c>
      <c r="I6" s="1124" t="s">
        <v>349</v>
      </c>
      <c r="J6" s="579"/>
      <c r="K6" s="580"/>
    </row>
    <row r="7" spans="1:11" ht="12.75" customHeight="1" x14ac:dyDescent="0.2">
      <c r="A7" s="969"/>
      <c r="B7" s="971"/>
      <c r="C7" s="1013"/>
      <c r="D7" s="976"/>
      <c r="E7" s="976"/>
      <c r="F7" s="976"/>
      <c r="G7" s="976"/>
      <c r="H7" s="976"/>
      <c r="I7" s="1125"/>
      <c r="J7" s="579"/>
      <c r="K7" s="580"/>
    </row>
    <row r="8" spans="1:11" ht="12.75" customHeight="1" x14ac:dyDescent="0.2">
      <c r="A8" s="969"/>
      <c r="B8" s="971"/>
      <c r="C8" s="1013"/>
      <c r="D8" s="976"/>
      <c r="E8" s="976"/>
      <c r="F8" s="976"/>
      <c r="G8" s="976"/>
      <c r="H8" s="976"/>
      <c r="I8" s="1125"/>
      <c r="J8" s="579"/>
      <c r="K8" s="580"/>
    </row>
    <row r="9" spans="1:11" ht="12.75" customHeight="1" x14ac:dyDescent="0.2">
      <c r="A9" s="972"/>
      <c r="B9" s="974"/>
      <c r="C9" s="1014"/>
      <c r="D9" s="977"/>
      <c r="E9" s="977"/>
      <c r="F9" s="977"/>
      <c r="G9" s="977"/>
      <c r="H9" s="977"/>
      <c r="I9" s="1126"/>
      <c r="J9" s="579"/>
      <c r="K9" s="580"/>
    </row>
    <row r="10" spans="1:11" ht="12.75" customHeight="1" thickBot="1" x14ac:dyDescent="0.25">
      <c r="A10" s="1114"/>
      <c r="B10" s="1115"/>
      <c r="C10" s="26"/>
      <c r="D10" s="26"/>
      <c r="E10" s="26"/>
      <c r="F10" s="26"/>
      <c r="G10" s="26"/>
      <c r="H10" s="26"/>
      <c r="I10" s="569"/>
      <c r="J10" s="579"/>
      <c r="K10" s="580"/>
    </row>
    <row r="11" spans="1:11" ht="12.75" customHeight="1" x14ac:dyDescent="0.2">
      <c r="A11" s="352"/>
      <c r="B11" s="353"/>
      <c r="C11" s="144"/>
      <c r="D11" s="29"/>
      <c r="E11" s="29"/>
      <c r="F11" s="29"/>
      <c r="G11" s="29"/>
      <c r="H11" s="29"/>
      <c r="I11" s="483"/>
      <c r="J11" s="579"/>
      <c r="K11" s="580"/>
    </row>
    <row r="12" spans="1:11" ht="12.75" customHeight="1" x14ac:dyDescent="0.2">
      <c r="A12" s="336" t="s">
        <v>193</v>
      </c>
      <c r="B12" s="322"/>
      <c r="C12" s="36"/>
      <c r="D12" s="337"/>
      <c r="E12" s="337"/>
      <c r="F12" s="337"/>
      <c r="G12" s="58"/>
      <c r="H12" s="172"/>
      <c r="I12" s="575"/>
      <c r="J12" s="579"/>
      <c r="K12" s="580"/>
    </row>
    <row r="13" spans="1:11" ht="12.75" customHeight="1" x14ac:dyDescent="0.2">
      <c r="A13" s="339">
        <v>1</v>
      </c>
      <c r="B13" s="104"/>
      <c r="C13" s="104"/>
      <c r="D13" s="347"/>
      <c r="E13" s="347"/>
      <c r="F13" s="347"/>
      <c r="G13" s="41"/>
      <c r="H13" s="154"/>
      <c r="I13" s="576"/>
      <c r="J13" s="579"/>
      <c r="K13" s="580"/>
    </row>
    <row r="14" spans="1:11" ht="12.75" customHeight="1" x14ac:dyDescent="0.2">
      <c r="A14" s="339">
        <v>2</v>
      </c>
      <c r="B14" s="105"/>
      <c r="C14" s="105"/>
      <c r="D14" s="348"/>
      <c r="E14" s="348"/>
      <c r="F14" s="348"/>
      <c r="G14" s="45"/>
      <c r="H14" s="158"/>
      <c r="I14" s="577"/>
      <c r="J14" s="579"/>
      <c r="K14" s="580"/>
    </row>
    <row r="15" spans="1:11" ht="12.75" customHeight="1" x14ac:dyDescent="0.2">
      <c r="A15" s="339">
        <v>3</v>
      </c>
      <c r="B15" s="105"/>
      <c r="C15" s="105"/>
      <c r="D15" s="348"/>
      <c r="E15" s="348"/>
      <c r="F15" s="348"/>
      <c r="G15" s="45"/>
      <c r="H15" s="158"/>
      <c r="I15" s="577"/>
      <c r="J15" s="579"/>
      <c r="K15" s="580"/>
    </row>
    <row r="16" spans="1:11" ht="12.75" customHeight="1" x14ac:dyDescent="0.2">
      <c r="A16" s="339">
        <v>4</v>
      </c>
      <c r="B16" s="349"/>
      <c r="C16" s="105"/>
      <c r="D16" s="348"/>
      <c r="E16" s="348"/>
      <c r="F16" s="348"/>
      <c r="G16" s="45"/>
      <c r="H16" s="158"/>
      <c r="I16" s="577"/>
      <c r="J16" s="579"/>
      <c r="K16" s="580"/>
    </row>
    <row r="17" spans="1:11" ht="12.75" customHeight="1" x14ac:dyDescent="0.2">
      <c r="A17" s="339"/>
      <c r="B17" s="125"/>
      <c r="C17" s="31"/>
      <c r="D17" s="320"/>
      <c r="E17" s="320"/>
      <c r="F17" s="320"/>
      <c r="G17" s="56"/>
      <c r="H17" s="56"/>
      <c r="I17" s="489"/>
      <c r="J17" s="579"/>
      <c r="K17" s="580"/>
    </row>
    <row r="18" spans="1:11" ht="12.75" customHeight="1" thickBot="1" x14ac:dyDescent="0.25">
      <c r="A18" s="339"/>
      <c r="B18" s="128"/>
      <c r="C18" s="36"/>
      <c r="D18" s="342"/>
      <c r="E18" s="342"/>
      <c r="F18" s="342"/>
      <c r="G18" s="344"/>
      <c r="H18" s="344"/>
      <c r="I18" s="581"/>
      <c r="J18" s="579"/>
      <c r="K18" s="580"/>
    </row>
    <row r="19" spans="1:11" ht="12.75" customHeight="1" x14ac:dyDescent="0.2">
      <c r="A19" s="345" t="s">
        <v>233</v>
      </c>
      <c r="B19" s="326"/>
      <c r="C19" s="36"/>
      <c r="D19" s="36"/>
      <c r="E19" s="36"/>
      <c r="F19" s="36"/>
      <c r="G19" s="333">
        <f>SUM(G13:G16)</f>
        <v>0</v>
      </c>
      <c r="H19" s="333">
        <f>SUM(H13:H16)</f>
        <v>0</v>
      </c>
      <c r="I19" s="333">
        <f>SUM(I13:I16)</f>
        <v>0</v>
      </c>
      <c r="J19" s="579"/>
      <c r="K19" s="580"/>
    </row>
    <row r="20" spans="1:11" ht="12.75" customHeight="1" thickBot="1" x14ac:dyDescent="0.25">
      <c r="A20" s="346" t="s">
        <v>208</v>
      </c>
      <c r="B20" s="328"/>
      <c r="C20" s="116"/>
      <c r="D20" s="116"/>
      <c r="E20" s="116"/>
      <c r="F20" s="116"/>
      <c r="G20" s="163"/>
      <c r="H20" s="163"/>
      <c r="I20" s="487"/>
      <c r="J20" s="579"/>
      <c r="K20" s="580"/>
    </row>
    <row r="21" spans="1:11" s="715" customFormat="1" ht="12.75" customHeight="1" thickBot="1" x14ac:dyDescent="0.25">
      <c r="A21" s="716" t="s">
        <v>234</v>
      </c>
      <c r="B21" s="711"/>
      <c r="C21" s="712"/>
      <c r="D21" s="712"/>
      <c r="E21" s="712"/>
      <c r="F21" s="712"/>
      <c r="G21" s="713">
        <f>G19-G20</f>
        <v>0</v>
      </c>
      <c r="H21" s="713">
        <f>H19-H20</f>
        <v>0</v>
      </c>
      <c r="I21" s="713">
        <f>I19-I20</f>
        <v>0</v>
      </c>
      <c r="J21" s="717"/>
      <c r="K21" s="718"/>
    </row>
    <row r="22" spans="1:11" ht="12.75" customHeight="1" x14ac:dyDescent="0.2">
      <c r="J22" s="580"/>
    </row>
  </sheetData>
  <mergeCells count="15">
    <mergeCell ref="A2:I2"/>
    <mergeCell ref="A3:I3"/>
    <mergeCell ref="A4:I4"/>
    <mergeCell ref="A1:I1"/>
    <mergeCell ref="A10:B10"/>
    <mergeCell ref="A5:B9"/>
    <mergeCell ref="C5:C9"/>
    <mergeCell ref="D5:D9"/>
    <mergeCell ref="H5:I5"/>
    <mergeCell ref="E6:E9"/>
    <mergeCell ref="F6:F9"/>
    <mergeCell ref="H6:H9"/>
    <mergeCell ref="I6:I9"/>
    <mergeCell ref="E5:F5"/>
    <mergeCell ref="G5:G9"/>
  </mergeCells>
  <pageMargins left="0.5" right="0.5" top="1" bottom="0.5" header="0.2" footer="0.1"/>
  <pageSetup paperSize="5" scale="69" fitToHeight="0" orientation="landscape" r:id="rId1"/>
  <headerFooter>
    <oddFooter>&amp;R&amp;"Arial,Bold"&amp;10Page 39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theme="9" tint="0.39997558519241921"/>
    <pageSetUpPr fitToPage="1"/>
  </sheetPr>
  <dimension ref="A1:L21"/>
  <sheetViews>
    <sheetView showGridLines="0" zoomScale="85" zoomScaleNormal="85" zoomScaleSheetLayoutView="90" zoomScalePageLayoutView="40" workbookViewId="0">
      <selection activeCell="D13" sqref="D13:D14"/>
    </sheetView>
  </sheetViews>
  <sheetFormatPr defaultRowHeight="12.75" customHeight="1" x14ac:dyDescent="0.2"/>
  <cols>
    <col min="1" max="1" width="2.5703125" style="28" customWidth="1"/>
    <col min="2" max="2" width="42.42578125" style="28" customWidth="1"/>
    <col min="3" max="3" width="20.42578125" style="28" customWidth="1"/>
    <col min="4" max="4" width="8.42578125" style="28" customWidth="1"/>
    <col min="5" max="5" width="6.5703125" style="28" customWidth="1"/>
    <col min="6" max="6" width="11.28515625" style="28" customWidth="1"/>
    <col min="7" max="7" width="14.85546875" style="28" customWidth="1"/>
    <col min="8" max="9" width="13.42578125" style="28" customWidth="1"/>
    <col min="10" max="239" width="9.140625" style="28"/>
    <col min="240" max="240" width="2.5703125" style="28" customWidth="1"/>
    <col min="241" max="241" width="42.42578125" style="28" customWidth="1"/>
    <col min="242" max="242" width="20.42578125" style="28" customWidth="1"/>
    <col min="243" max="243" width="9" style="28" customWidth="1"/>
    <col min="244" max="244" width="9.5703125" style="28" customWidth="1"/>
    <col min="245" max="246" width="14" style="28" customWidth="1"/>
    <col min="247" max="247" width="8.42578125" style="28" customWidth="1"/>
    <col min="248" max="248" width="6.5703125" style="28" customWidth="1"/>
    <col min="249" max="249" width="11.28515625" style="28" customWidth="1"/>
    <col min="250" max="250" width="8.42578125" style="28" customWidth="1"/>
    <col min="251" max="251" width="8.140625" style="28" customWidth="1"/>
    <col min="252" max="252" width="13.140625" style="28" customWidth="1"/>
    <col min="253" max="253" width="12.7109375" style="28" customWidth="1"/>
    <col min="254" max="254" width="11.28515625" style="28" customWidth="1"/>
    <col min="255" max="255" width="9.140625" style="28"/>
    <col min="256" max="256" width="13.7109375" style="28" customWidth="1"/>
    <col min="257" max="260" width="13.42578125" style="28" customWidth="1"/>
    <col min="261" max="264" width="11.7109375" style="28" customWidth="1"/>
    <col min="265" max="265" width="7.140625" style="28" customWidth="1"/>
    <col min="266" max="495" width="9.140625" style="28"/>
    <col min="496" max="496" width="2.5703125" style="28" customWidth="1"/>
    <col min="497" max="497" width="42.42578125" style="28" customWidth="1"/>
    <col min="498" max="498" width="20.42578125" style="28" customWidth="1"/>
    <col min="499" max="499" width="9" style="28" customWidth="1"/>
    <col min="500" max="500" width="9.5703125" style="28" customWidth="1"/>
    <col min="501" max="502" width="14" style="28" customWidth="1"/>
    <col min="503" max="503" width="8.42578125" style="28" customWidth="1"/>
    <col min="504" max="504" width="6.5703125" style="28" customWidth="1"/>
    <col min="505" max="505" width="11.28515625" style="28" customWidth="1"/>
    <col min="506" max="506" width="8.42578125" style="28" customWidth="1"/>
    <col min="507" max="507" width="8.140625" style="28" customWidth="1"/>
    <col min="508" max="508" width="13.140625" style="28" customWidth="1"/>
    <col min="509" max="509" width="12.7109375" style="28" customWidth="1"/>
    <col min="510" max="510" width="11.28515625" style="28" customWidth="1"/>
    <col min="511" max="511" width="9.140625" style="28"/>
    <col min="512" max="512" width="13.7109375" style="28" customWidth="1"/>
    <col min="513" max="516" width="13.42578125" style="28" customWidth="1"/>
    <col min="517" max="520" width="11.7109375" style="28" customWidth="1"/>
    <col min="521" max="521" width="7.140625" style="28" customWidth="1"/>
    <col min="522" max="751" width="9.140625" style="28"/>
    <col min="752" max="752" width="2.5703125" style="28" customWidth="1"/>
    <col min="753" max="753" width="42.42578125" style="28" customWidth="1"/>
    <col min="754" max="754" width="20.42578125" style="28" customWidth="1"/>
    <col min="755" max="755" width="9" style="28" customWidth="1"/>
    <col min="756" max="756" width="9.5703125" style="28" customWidth="1"/>
    <col min="757" max="758" width="14" style="28" customWidth="1"/>
    <col min="759" max="759" width="8.42578125" style="28" customWidth="1"/>
    <col min="760" max="760" width="6.5703125" style="28" customWidth="1"/>
    <col min="761" max="761" width="11.28515625" style="28" customWidth="1"/>
    <col min="762" max="762" width="8.42578125" style="28" customWidth="1"/>
    <col min="763" max="763" width="8.140625" style="28" customWidth="1"/>
    <col min="764" max="764" width="13.140625" style="28" customWidth="1"/>
    <col min="765" max="765" width="12.7109375" style="28" customWidth="1"/>
    <col min="766" max="766" width="11.28515625" style="28" customWidth="1"/>
    <col min="767" max="767" width="9.140625" style="28"/>
    <col min="768" max="768" width="13.7109375" style="28" customWidth="1"/>
    <col min="769" max="772" width="13.42578125" style="28" customWidth="1"/>
    <col min="773" max="776" width="11.7109375" style="28" customWidth="1"/>
    <col min="777" max="777" width="7.140625" style="28" customWidth="1"/>
    <col min="778" max="1007" width="9.140625" style="28"/>
    <col min="1008" max="1008" width="2.5703125" style="28" customWidth="1"/>
    <col min="1009" max="1009" width="42.42578125" style="28" customWidth="1"/>
    <col min="1010" max="1010" width="20.42578125" style="28" customWidth="1"/>
    <col min="1011" max="1011" width="9" style="28" customWidth="1"/>
    <col min="1012" max="1012" width="9.5703125" style="28" customWidth="1"/>
    <col min="1013" max="1014" width="14" style="28" customWidth="1"/>
    <col min="1015" max="1015" width="8.42578125" style="28" customWidth="1"/>
    <col min="1016" max="1016" width="6.5703125" style="28" customWidth="1"/>
    <col min="1017" max="1017" width="11.28515625" style="28" customWidth="1"/>
    <col min="1018" max="1018" width="8.42578125" style="28" customWidth="1"/>
    <col min="1019" max="1019" width="8.140625" style="28" customWidth="1"/>
    <col min="1020" max="1020" width="13.140625" style="28" customWidth="1"/>
    <col min="1021" max="1021" width="12.7109375" style="28" customWidth="1"/>
    <col min="1022" max="1022" width="11.28515625" style="28" customWidth="1"/>
    <col min="1023" max="1023" width="9.140625" style="28"/>
    <col min="1024" max="1024" width="13.7109375" style="28" customWidth="1"/>
    <col min="1025" max="1028" width="13.42578125" style="28" customWidth="1"/>
    <col min="1029" max="1032" width="11.7109375" style="28" customWidth="1"/>
    <col min="1033" max="1033" width="7.140625" style="28" customWidth="1"/>
    <col min="1034" max="1263" width="9.140625" style="28"/>
    <col min="1264" max="1264" width="2.5703125" style="28" customWidth="1"/>
    <col min="1265" max="1265" width="42.42578125" style="28" customWidth="1"/>
    <col min="1266" max="1266" width="20.42578125" style="28" customWidth="1"/>
    <col min="1267" max="1267" width="9" style="28" customWidth="1"/>
    <col min="1268" max="1268" width="9.5703125" style="28" customWidth="1"/>
    <col min="1269" max="1270" width="14" style="28" customWidth="1"/>
    <col min="1271" max="1271" width="8.42578125" style="28" customWidth="1"/>
    <col min="1272" max="1272" width="6.5703125" style="28" customWidth="1"/>
    <col min="1273" max="1273" width="11.28515625" style="28" customWidth="1"/>
    <col min="1274" max="1274" width="8.42578125" style="28" customWidth="1"/>
    <col min="1275" max="1275" width="8.140625" style="28" customWidth="1"/>
    <col min="1276" max="1276" width="13.140625" style="28" customWidth="1"/>
    <col min="1277" max="1277" width="12.7109375" style="28" customWidth="1"/>
    <col min="1278" max="1278" width="11.28515625" style="28" customWidth="1"/>
    <col min="1279" max="1279" width="9.140625" style="28"/>
    <col min="1280" max="1280" width="13.7109375" style="28" customWidth="1"/>
    <col min="1281" max="1284" width="13.42578125" style="28" customWidth="1"/>
    <col min="1285" max="1288" width="11.7109375" style="28" customWidth="1"/>
    <col min="1289" max="1289" width="7.140625" style="28" customWidth="1"/>
    <col min="1290" max="1519" width="9.140625" style="28"/>
    <col min="1520" max="1520" width="2.5703125" style="28" customWidth="1"/>
    <col min="1521" max="1521" width="42.42578125" style="28" customWidth="1"/>
    <col min="1522" max="1522" width="20.42578125" style="28" customWidth="1"/>
    <col min="1523" max="1523" width="9" style="28" customWidth="1"/>
    <col min="1524" max="1524" width="9.5703125" style="28" customWidth="1"/>
    <col min="1525" max="1526" width="14" style="28" customWidth="1"/>
    <col min="1527" max="1527" width="8.42578125" style="28" customWidth="1"/>
    <col min="1528" max="1528" width="6.5703125" style="28" customWidth="1"/>
    <col min="1529" max="1529" width="11.28515625" style="28" customWidth="1"/>
    <col min="1530" max="1530" width="8.42578125" style="28" customWidth="1"/>
    <col min="1531" max="1531" width="8.140625" style="28" customWidth="1"/>
    <col min="1532" max="1532" width="13.140625" style="28" customWidth="1"/>
    <col min="1533" max="1533" width="12.7109375" style="28" customWidth="1"/>
    <col min="1534" max="1534" width="11.28515625" style="28" customWidth="1"/>
    <col min="1535" max="1535" width="9.140625" style="28"/>
    <col min="1536" max="1536" width="13.7109375" style="28" customWidth="1"/>
    <col min="1537" max="1540" width="13.42578125" style="28" customWidth="1"/>
    <col min="1541" max="1544" width="11.7109375" style="28" customWidth="1"/>
    <col min="1545" max="1545" width="7.140625" style="28" customWidth="1"/>
    <col min="1546" max="1775" width="9.140625" style="28"/>
    <col min="1776" max="1776" width="2.5703125" style="28" customWidth="1"/>
    <col min="1777" max="1777" width="42.42578125" style="28" customWidth="1"/>
    <col min="1778" max="1778" width="20.42578125" style="28" customWidth="1"/>
    <col min="1779" max="1779" width="9" style="28" customWidth="1"/>
    <col min="1780" max="1780" width="9.5703125" style="28" customWidth="1"/>
    <col min="1781" max="1782" width="14" style="28" customWidth="1"/>
    <col min="1783" max="1783" width="8.42578125" style="28" customWidth="1"/>
    <col min="1784" max="1784" width="6.5703125" style="28" customWidth="1"/>
    <col min="1785" max="1785" width="11.28515625" style="28" customWidth="1"/>
    <col min="1786" max="1786" width="8.42578125" style="28" customWidth="1"/>
    <col min="1787" max="1787" width="8.140625" style="28" customWidth="1"/>
    <col min="1788" max="1788" width="13.140625" style="28" customWidth="1"/>
    <col min="1789" max="1789" width="12.7109375" style="28" customWidth="1"/>
    <col min="1790" max="1790" width="11.28515625" style="28" customWidth="1"/>
    <col min="1791" max="1791" width="9.140625" style="28"/>
    <col min="1792" max="1792" width="13.7109375" style="28" customWidth="1"/>
    <col min="1793" max="1796" width="13.42578125" style="28" customWidth="1"/>
    <col min="1797" max="1800" width="11.7109375" style="28" customWidth="1"/>
    <col min="1801" max="1801" width="7.140625" style="28" customWidth="1"/>
    <col min="1802" max="2031" width="9.140625" style="28"/>
    <col min="2032" max="2032" width="2.5703125" style="28" customWidth="1"/>
    <col min="2033" max="2033" width="42.42578125" style="28" customWidth="1"/>
    <col min="2034" max="2034" width="20.42578125" style="28" customWidth="1"/>
    <col min="2035" max="2035" width="9" style="28" customWidth="1"/>
    <col min="2036" max="2036" width="9.5703125" style="28" customWidth="1"/>
    <col min="2037" max="2038" width="14" style="28" customWidth="1"/>
    <col min="2039" max="2039" width="8.42578125" style="28" customWidth="1"/>
    <col min="2040" max="2040" width="6.5703125" style="28" customWidth="1"/>
    <col min="2041" max="2041" width="11.28515625" style="28" customWidth="1"/>
    <col min="2042" max="2042" width="8.42578125" style="28" customWidth="1"/>
    <col min="2043" max="2043" width="8.140625" style="28" customWidth="1"/>
    <col min="2044" max="2044" width="13.140625" style="28" customWidth="1"/>
    <col min="2045" max="2045" width="12.7109375" style="28" customWidth="1"/>
    <col min="2046" max="2046" width="11.28515625" style="28" customWidth="1"/>
    <col min="2047" max="2047" width="9.140625" style="28"/>
    <col min="2048" max="2048" width="13.7109375" style="28" customWidth="1"/>
    <col min="2049" max="2052" width="13.42578125" style="28" customWidth="1"/>
    <col min="2053" max="2056" width="11.7109375" style="28" customWidth="1"/>
    <col min="2057" max="2057" width="7.140625" style="28" customWidth="1"/>
    <col min="2058" max="2287" width="9.140625" style="28"/>
    <col min="2288" max="2288" width="2.5703125" style="28" customWidth="1"/>
    <col min="2289" max="2289" width="42.42578125" style="28" customWidth="1"/>
    <col min="2290" max="2290" width="20.42578125" style="28" customWidth="1"/>
    <col min="2291" max="2291" width="9" style="28" customWidth="1"/>
    <col min="2292" max="2292" width="9.5703125" style="28" customWidth="1"/>
    <col min="2293" max="2294" width="14" style="28" customWidth="1"/>
    <col min="2295" max="2295" width="8.42578125" style="28" customWidth="1"/>
    <col min="2296" max="2296" width="6.5703125" style="28" customWidth="1"/>
    <col min="2297" max="2297" width="11.28515625" style="28" customWidth="1"/>
    <col min="2298" max="2298" width="8.42578125" style="28" customWidth="1"/>
    <col min="2299" max="2299" width="8.140625" style="28" customWidth="1"/>
    <col min="2300" max="2300" width="13.140625" style="28" customWidth="1"/>
    <col min="2301" max="2301" width="12.7109375" style="28" customWidth="1"/>
    <col min="2302" max="2302" width="11.28515625" style="28" customWidth="1"/>
    <col min="2303" max="2303" width="9.140625" style="28"/>
    <col min="2304" max="2304" width="13.7109375" style="28" customWidth="1"/>
    <col min="2305" max="2308" width="13.42578125" style="28" customWidth="1"/>
    <col min="2309" max="2312" width="11.7109375" style="28" customWidth="1"/>
    <col min="2313" max="2313" width="7.140625" style="28" customWidth="1"/>
    <col min="2314" max="2543" width="9.140625" style="28"/>
    <col min="2544" max="2544" width="2.5703125" style="28" customWidth="1"/>
    <col min="2545" max="2545" width="42.42578125" style="28" customWidth="1"/>
    <col min="2546" max="2546" width="20.42578125" style="28" customWidth="1"/>
    <col min="2547" max="2547" width="9" style="28" customWidth="1"/>
    <col min="2548" max="2548" width="9.5703125" style="28" customWidth="1"/>
    <col min="2549" max="2550" width="14" style="28" customWidth="1"/>
    <col min="2551" max="2551" width="8.42578125" style="28" customWidth="1"/>
    <col min="2552" max="2552" width="6.5703125" style="28" customWidth="1"/>
    <col min="2553" max="2553" width="11.28515625" style="28" customWidth="1"/>
    <col min="2554" max="2554" width="8.42578125" style="28" customWidth="1"/>
    <col min="2555" max="2555" width="8.140625" style="28" customWidth="1"/>
    <col min="2556" max="2556" width="13.140625" style="28" customWidth="1"/>
    <col min="2557" max="2557" width="12.7109375" style="28" customWidth="1"/>
    <col min="2558" max="2558" width="11.28515625" style="28" customWidth="1"/>
    <col min="2559" max="2559" width="9.140625" style="28"/>
    <col min="2560" max="2560" width="13.7109375" style="28" customWidth="1"/>
    <col min="2561" max="2564" width="13.42578125" style="28" customWidth="1"/>
    <col min="2565" max="2568" width="11.7109375" style="28" customWidth="1"/>
    <col min="2569" max="2569" width="7.140625" style="28" customWidth="1"/>
    <col min="2570" max="2799" width="9.140625" style="28"/>
    <col min="2800" max="2800" width="2.5703125" style="28" customWidth="1"/>
    <col min="2801" max="2801" width="42.42578125" style="28" customWidth="1"/>
    <col min="2802" max="2802" width="20.42578125" style="28" customWidth="1"/>
    <col min="2803" max="2803" width="9" style="28" customWidth="1"/>
    <col min="2804" max="2804" width="9.5703125" style="28" customWidth="1"/>
    <col min="2805" max="2806" width="14" style="28" customWidth="1"/>
    <col min="2807" max="2807" width="8.42578125" style="28" customWidth="1"/>
    <col min="2808" max="2808" width="6.5703125" style="28" customWidth="1"/>
    <col min="2809" max="2809" width="11.28515625" style="28" customWidth="1"/>
    <col min="2810" max="2810" width="8.42578125" style="28" customWidth="1"/>
    <col min="2811" max="2811" width="8.140625" style="28" customWidth="1"/>
    <col min="2812" max="2812" width="13.140625" style="28" customWidth="1"/>
    <col min="2813" max="2813" width="12.7109375" style="28" customWidth="1"/>
    <col min="2814" max="2814" width="11.28515625" style="28" customWidth="1"/>
    <col min="2815" max="2815" width="9.140625" style="28"/>
    <col min="2816" max="2816" width="13.7109375" style="28" customWidth="1"/>
    <col min="2817" max="2820" width="13.42578125" style="28" customWidth="1"/>
    <col min="2821" max="2824" width="11.7109375" style="28" customWidth="1"/>
    <col min="2825" max="2825" width="7.140625" style="28" customWidth="1"/>
    <col min="2826" max="3055" width="9.140625" style="28"/>
    <col min="3056" max="3056" width="2.5703125" style="28" customWidth="1"/>
    <col min="3057" max="3057" width="42.42578125" style="28" customWidth="1"/>
    <col min="3058" max="3058" width="20.42578125" style="28" customWidth="1"/>
    <col min="3059" max="3059" width="9" style="28" customWidth="1"/>
    <col min="3060" max="3060" width="9.5703125" style="28" customWidth="1"/>
    <col min="3061" max="3062" width="14" style="28" customWidth="1"/>
    <col min="3063" max="3063" width="8.42578125" style="28" customWidth="1"/>
    <col min="3064" max="3064" width="6.5703125" style="28" customWidth="1"/>
    <col min="3065" max="3065" width="11.28515625" style="28" customWidth="1"/>
    <col min="3066" max="3066" width="8.42578125" style="28" customWidth="1"/>
    <col min="3067" max="3067" width="8.140625" style="28" customWidth="1"/>
    <col min="3068" max="3068" width="13.140625" style="28" customWidth="1"/>
    <col min="3069" max="3069" width="12.7109375" style="28" customWidth="1"/>
    <col min="3070" max="3070" width="11.28515625" style="28" customWidth="1"/>
    <col min="3071" max="3071" width="9.140625" style="28"/>
    <col min="3072" max="3072" width="13.7109375" style="28" customWidth="1"/>
    <col min="3073" max="3076" width="13.42578125" style="28" customWidth="1"/>
    <col min="3077" max="3080" width="11.7109375" style="28" customWidth="1"/>
    <col min="3081" max="3081" width="7.140625" style="28" customWidth="1"/>
    <col min="3082" max="3311" width="9.140625" style="28"/>
    <col min="3312" max="3312" width="2.5703125" style="28" customWidth="1"/>
    <col min="3313" max="3313" width="42.42578125" style="28" customWidth="1"/>
    <col min="3314" max="3314" width="20.42578125" style="28" customWidth="1"/>
    <col min="3315" max="3315" width="9" style="28" customWidth="1"/>
    <col min="3316" max="3316" width="9.5703125" style="28" customWidth="1"/>
    <col min="3317" max="3318" width="14" style="28" customWidth="1"/>
    <col min="3319" max="3319" width="8.42578125" style="28" customWidth="1"/>
    <col min="3320" max="3320" width="6.5703125" style="28" customWidth="1"/>
    <col min="3321" max="3321" width="11.28515625" style="28" customWidth="1"/>
    <col min="3322" max="3322" width="8.42578125" style="28" customWidth="1"/>
    <col min="3323" max="3323" width="8.140625" style="28" customWidth="1"/>
    <col min="3324" max="3324" width="13.140625" style="28" customWidth="1"/>
    <col min="3325" max="3325" width="12.7109375" style="28" customWidth="1"/>
    <col min="3326" max="3326" width="11.28515625" style="28" customWidth="1"/>
    <col min="3327" max="3327" width="9.140625" style="28"/>
    <col min="3328" max="3328" width="13.7109375" style="28" customWidth="1"/>
    <col min="3329" max="3332" width="13.42578125" style="28" customWidth="1"/>
    <col min="3333" max="3336" width="11.7109375" style="28" customWidth="1"/>
    <col min="3337" max="3337" width="7.140625" style="28" customWidth="1"/>
    <col min="3338" max="3567" width="9.140625" style="28"/>
    <col min="3568" max="3568" width="2.5703125" style="28" customWidth="1"/>
    <col min="3569" max="3569" width="42.42578125" style="28" customWidth="1"/>
    <col min="3570" max="3570" width="20.42578125" style="28" customWidth="1"/>
    <col min="3571" max="3571" width="9" style="28" customWidth="1"/>
    <col min="3572" max="3572" width="9.5703125" style="28" customWidth="1"/>
    <col min="3573" max="3574" width="14" style="28" customWidth="1"/>
    <col min="3575" max="3575" width="8.42578125" style="28" customWidth="1"/>
    <col min="3576" max="3576" width="6.5703125" style="28" customWidth="1"/>
    <col min="3577" max="3577" width="11.28515625" style="28" customWidth="1"/>
    <col min="3578" max="3578" width="8.42578125" style="28" customWidth="1"/>
    <col min="3579" max="3579" width="8.140625" style="28" customWidth="1"/>
    <col min="3580" max="3580" width="13.140625" style="28" customWidth="1"/>
    <col min="3581" max="3581" width="12.7109375" style="28" customWidth="1"/>
    <col min="3582" max="3582" width="11.28515625" style="28" customWidth="1"/>
    <col min="3583" max="3583" width="9.140625" style="28"/>
    <col min="3584" max="3584" width="13.7109375" style="28" customWidth="1"/>
    <col min="3585" max="3588" width="13.42578125" style="28" customWidth="1"/>
    <col min="3589" max="3592" width="11.7109375" style="28" customWidth="1"/>
    <col min="3593" max="3593" width="7.140625" style="28" customWidth="1"/>
    <col min="3594" max="3823" width="9.140625" style="28"/>
    <col min="3824" max="3824" width="2.5703125" style="28" customWidth="1"/>
    <col min="3825" max="3825" width="42.42578125" style="28" customWidth="1"/>
    <col min="3826" max="3826" width="20.42578125" style="28" customWidth="1"/>
    <col min="3827" max="3827" width="9" style="28" customWidth="1"/>
    <col min="3828" max="3828" width="9.5703125" style="28" customWidth="1"/>
    <col min="3829" max="3830" width="14" style="28" customWidth="1"/>
    <col min="3831" max="3831" width="8.42578125" style="28" customWidth="1"/>
    <col min="3832" max="3832" width="6.5703125" style="28" customWidth="1"/>
    <col min="3833" max="3833" width="11.28515625" style="28" customWidth="1"/>
    <col min="3834" max="3834" width="8.42578125" style="28" customWidth="1"/>
    <col min="3835" max="3835" width="8.140625" style="28" customWidth="1"/>
    <col min="3836" max="3836" width="13.140625" style="28" customWidth="1"/>
    <col min="3837" max="3837" width="12.7109375" style="28" customWidth="1"/>
    <col min="3838" max="3838" width="11.28515625" style="28" customWidth="1"/>
    <col min="3839" max="3839" width="9.140625" style="28"/>
    <col min="3840" max="3840" width="13.7109375" style="28" customWidth="1"/>
    <col min="3841" max="3844" width="13.42578125" style="28" customWidth="1"/>
    <col min="3845" max="3848" width="11.7109375" style="28" customWidth="1"/>
    <col min="3849" max="3849" width="7.140625" style="28" customWidth="1"/>
    <col min="3850" max="4079" width="9.140625" style="28"/>
    <col min="4080" max="4080" width="2.5703125" style="28" customWidth="1"/>
    <col min="4081" max="4081" width="42.42578125" style="28" customWidth="1"/>
    <col min="4082" max="4082" width="20.42578125" style="28" customWidth="1"/>
    <col min="4083" max="4083" width="9" style="28" customWidth="1"/>
    <col min="4084" max="4084" width="9.5703125" style="28" customWidth="1"/>
    <col min="4085" max="4086" width="14" style="28" customWidth="1"/>
    <col min="4087" max="4087" width="8.42578125" style="28" customWidth="1"/>
    <col min="4088" max="4088" width="6.5703125" style="28" customWidth="1"/>
    <col min="4089" max="4089" width="11.28515625" style="28" customWidth="1"/>
    <col min="4090" max="4090" width="8.42578125" style="28" customWidth="1"/>
    <col min="4091" max="4091" width="8.140625" style="28" customWidth="1"/>
    <col min="4092" max="4092" width="13.140625" style="28" customWidth="1"/>
    <col min="4093" max="4093" width="12.7109375" style="28" customWidth="1"/>
    <col min="4094" max="4094" width="11.28515625" style="28" customWidth="1"/>
    <col min="4095" max="4095" width="9.140625" style="28"/>
    <col min="4096" max="4096" width="13.7109375" style="28" customWidth="1"/>
    <col min="4097" max="4100" width="13.42578125" style="28" customWidth="1"/>
    <col min="4101" max="4104" width="11.7109375" style="28" customWidth="1"/>
    <col min="4105" max="4105" width="7.140625" style="28" customWidth="1"/>
    <col min="4106" max="4335" width="9.140625" style="28"/>
    <col min="4336" max="4336" width="2.5703125" style="28" customWidth="1"/>
    <col min="4337" max="4337" width="42.42578125" style="28" customWidth="1"/>
    <col min="4338" max="4338" width="20.42578125" style="28" customWidth="1"/>
    <col min="4339" max="4339" width="9" style="28" customWidth="1"/>
    <col min="4340" max="4340" width="9.5703125" style="28" customWidth="1"/>
    <col min="4341" max="4342" width="14" style="28" customWidth="1"/>
    <col min="4343" max="4343" width="8.42578125" style="28" customWidth="1"/>
    <col min="4344" max="4344" width="6.5703125" style="28" customWidth="1"/>
    <col min="4345" max="4345" width="11.28515625" style="28" customWidth="1"/>
    <col min="4346" max="4346" width="8.42578125" style="28" customWidth="1"/>
    <col min="4347" max="4347" width="8.140625" style="28" customWidth="1"/>
    <col min="4348" max="4348" width="13.140625" style="28" customWidth="1"/>
    <col min="4349" max="4349" width="12.7109375" style="28" customWidth="1"/>
    <col min="4350" max="4350" width="11.28515625" style="28" customWidth="1"/>
    <col min="4351" max="4351" width="9.140625" style="28"/>
    <col min="4352" max="4352" width="13.7109375" style="28" customWidth="1"/>
    <col min="4353" max="4356" width="13.42578125" style="28" customWidth="1"/>
    <col min="4357" max="4360" width="11.7109375" style="28" customWidth="1"/>
    <col min="4361" max="4361" width="7.140625" style="28" customWidth="1"/>
    <col min="4362" max="4591" width="9.140625" style="28"/>
    <col min="4592" max="4592" width="2.5703125" style="28" customWidth="1"/>
    <col min="4593" max="4593" width="42.42578125" style="28" customWidth="1"/>
    <col min="4594" max="4594" width="20.42578125" style="28" customWidth="1"/>
    <col min="4595" max="4595" width="9" style="28" customWidth="1"/>
    <col min="4596" max="4596" width="9.5703125" style="28" customWidth="1"/>
    <col min="4597" max="4598" width="14" style="28" customWidth="1"/>
    <col min="4599" max="4599" width="8.42578125" style="28" customWidth="1"/>
    <col min="4600" max="4600" width="6.5703125" style="28" customWidth="1"/>
    <col min="4601" max="4601" width="11.28515625" style="28" customWidth="1"/>
    <col min="4602" max="4602" width="8.42578125" style="28" customWidth="1"/>
    <col min="4603" max="4603" width="8.140625" style="28" customWidth="1"/>
    <col min="4604" max="4604" width="13.140625" style="28" customWidth="1"/>
    <col min="4605" max="4605" width="12.7109375" style="28" customWidth="1"/>
    <col min="4606" max="4606" width="11.28515625" style="28" customWidth="1"/>
    <col min="4607" max="4607" width="9.140625" style="28"/>
    <col min="4608" max="4608" width="13.7109375" style="28" customWidth="1"/>
    <col min="4609" max="4612" width="13.42578125" style="28" customWidth="1"/>
    <col min="4613" max="4616" width="11.7109375" style="28" customWidth="1"/>
    <col min="4617" max="4617" width="7.140625" style="28" customWidth="1"/>
    <col min="4618" max="4847" width="9.140625" style="28"/>
    <col min="4848" max="4848" width="2.5703125" style="28" customWidth="1"/>
    <col min="4849" max="4849" width="42.42578125" style="28" customWidth="1"/>
    <col min="4850" max="4850" width="20.42578125" style="28" customWidth="1"/>
    <col min="4851" max="4851" width="9" style="28" customWidth="1"/>
    <col min="4852" max="4852" width="9.5703125" style="28" customWidth="1"/>
    <col min="4853" max="4854" width="14" style="28" customWidth="1"/>
    <col min="4855" max="4855" width="8.42578125" style="28" customWidth="1"/>
    <col min="4856" max="4856" width="6.5703125" style="28" customWidth="1"/>
    <col min="4857" max="4857" width="11.28515625" style="28" customWidth="1"/>
    <col min="4858" max="4858" width="8.42578125" style="28" customWidth="1"/>
    <col min="4859" max="4859" width="8.140625" style="28" customWidth="1"/>
    <col min="4860" max="4860" width="13.140625" style="28" customWidth="1"/>
    <col min="4861" max="4861" width="12.7109375" style="28" customWidth="1"/>
    <col min="4862" max="4862" width="11.28515625" style="28" customWidth="1"/>
    <col min="4863" max="4863" width="9.140625" style="28"/>
    <col min="4864" max="4864" width="13.7109375" style="28" customWidth="1"/>
    <col min="4865" max="4868" width="13.42578125" style="28" customWidth="1"/>
    <col min="4869" max="4872" width="11.7109375" style="28" customWidth="1"/>
    <col min="4873" max="4873" width="7.140625" style="28" customWidth="1"/>
    <col min="4874" max="5103" width="9.140625" style="28"/>
    <col min="5104" max="5104" width="2.5703125" style="28" customWidth="1"/>
    <col min="5105" max="5105" width="42.42578125" style="28" customWidth="1"/>
    <col min="5106" max="5106" width="20.42578125" style="28" customWidth="1"/>
    <col min="5107" max="5107" width="9" style="28" customWidth="1"/>
    <col min="5108" max="5108" width="9.5703125" style="28" customWidth="1"/>
    <col min="5109" max="5110" width="14" style="28" customWidth="1"/>
    <col min="5111" max="5111" width="8.42578125" style="28" customWidth="1"/>
    <col min="5112" max="5112" width="6.5703125" style="28" customWidth="1"/>
    <col min="5113" max="5113" width="11.28515625" style="28" customWidth="1"/>
    <col min="5114" max="5114" width="8.42578125" style="28" customWidth="1"/>
    <col min="5115" max="5115" width="8.140625" style="28" customWidth="1"/>
    <col min="5116" max="5116" width="13.140625" style="28" customWidth="1"/>
    <col min="5117" max="5117" width="12.7109375" style="28" customWidth="1"/>
    <col min="5118" max="5118" width="11.28515625" style="28" customWidth="1"/>
    <col min="5119" max="5119" width="9.140625" style="28"/>
    <col min="5120" max="5120" width="13.7109375" style="28" customWidth="1"/>
    <col min="5121" max="5124" width="13.42578125" style="28" customWidth="1"/>
    <col min="5125" max="5128" width="11.7109375" style="28" customWidth="1"/>
    <col min="5129" max="5129" width="7.140625" style="28" customWidth="1"/>
    <col min="5130" max="5359" width="9.140625" style="28"/>
    <col min="5360" max="5360" width="2.5703125" style="28" customWidth="1"/>
    <col min="5361" max="5361" width="42.42578125" style="28" customWidth="1"/>
    <col min="5362" max="5362" width="20.42578125" style="28" customWidth="1"/>
    <col min="5363" max="5363" width="9" style="28" customWidth="1"/>
    <col min="5364" max="5364" width="9.5703125" style="28" customWidth="1"/>
    <col min="5365" max="5366" width="14" style="28" customWidth="1"/>
    <col min="5367" max="5367" width="8.42578125" style="28" customWidth="1"/>
    <col min="5368" max="5368" width="6.5703125" style="28" customWidth="1"/>
    <col min="5369" max="5369" width="11.28515625" style="28" customWidth="1"/>
    <col min="5370" max="5370" width="8.42578125" style="28" customWidth="1"/>
    <col min="5371" max="5371" width="8.140625" style="28" customWidth="1"/>
    <col min="5372" max="5372" width="13.140625" style="28" customWidth="1"/>
    <col min="5373" max="5373" width="12.7109375" style="28" customWidth="1"/>
    <col min="5374" max="5374" width="11.28515625" style="28" customWidth="1"/>
    <col min="5375" max="5375" width="9.140625" style="28"/>
    <col min="5376" max="5376" width="13.7109375" style="28" customWidth="1"/>
    <col min="5377" max="5380" width="13.42578125" style="28" customWidth="1"/>
    <col min="5381" max="5384" width="11.7109375" style="28" customWidth="1"/>
    <col min="5385" max="5385" width="7.140625" style="28" customWidth="1"/>
    <col min="5386" max="5615" width="9.140625" style="28"/>
    <col min="5616" max="5616" width="2.5703125" style="28" customWidth="1"/>
    <col min="5617" max="5617" width="42.42578125" style="28" customWidth="1"/>
    <col min="5618" max="5618" width="20.42578125" style="28" customWidth="1"/>
    <col min="5619" max="5619" width="9" style="28" customWidth="1"/>
    <col min="5620" max="5620" width="9.5703125" style="28" customWidth="1"/>
    <col min="5621" max="5622" width="14" style="28" customWidth="1"/>
    <col min="5623" max="5623" width="8.42578125" style="28" customWidth="1"/>
    <col min="5624" max="5624" width="6.5703125" style="28" customWidth="1"/>
    <col min="5625" max="5625" width="11.28515625" style="28" customWidth="1"/>
    <col min="5626" max="5626" width="8.42578125" style="28" customWidth="1"/>
    <col min="5627" max="5627" width="8.140625" style="28" customWidth="1"/>
    <col min="5628" max="5628" width="13.140625" style="28" customWidth="1"/>
    <col min="5629" max="5629" width="12.7109375" style="28" customWidth="1"/>
    <col min="5630" max="5630" width="11.28515625" style="28" customWidth="1"/>
    <col min="5631" max="5631" width="9.140625" style="28"/>
    <col min="5632" max="5632" width="13.7109375" style="28" customWidth="1"/>
    <col min="5633" max="5636" width="13.42578125" style="28" customWidth="1"/>
    <col min="5637" max="5640" width="11.7109375" style="28" customWidth="1"/>
    <col min="5641" max="5641" width="7.140625" style="28" customWidth="1"/>
    <col min="5642" max="5871" width="9.140625" style="28"/>
    <col min="5872" max="5872" width="2.5703125" style="28" customWidth="1"/>
    <col min="5873" max="5873" width="42.42578125" style="28" customWidth="1"/>
    <col min="5874" max="5874" width="20.42578125" style="28" customWidth="1"/>
    <col min="5875" max="5875" width="9" style="28" customWidth="1"/>
    <col min="5876" max="5876" width="9.5703125" style="28" customWidth="1"/>
    <col min="5877" max="5878" width="14" style="28" customWidth="1"/>
    <col min="5879" max="5879" width="8.42578125" style="28" customWidth="1"/>
    <col min="5880" max="5880" width="6.5703125" style="28" customWidth="1"/>
    <col min="5881" max="5881" width="11.28515625" style="28" customWidth="1"/>
    <col min="5882" max="5882" width="8.42578125" style="28" customWidth="1"/>
    <col min="5883" max="5883" width="8.140625" style="28" customWidth="1"/>
    <col min="5884" max="5884" width="13.140625" style="28" customWidth="1"/>
    <col min="5885" max="5885" width="12.7109375" style="28" customWidth="1"/>
    <col min="5886" max="5886" width="11.28515625" style="28" customWidth="1"/>
    <col min="5887" max="5887" width="9.140625" style="28"/>
    <col min="5888" max="5888" width="13.7109375" style="28" customWidth="1"/>
    <col min="5889" max="5892" width="13.42578125" style="28" customWidth="1"/>
    <col min="5893" max="5896" width="11.7109375" style="28" customWidth="1"/>
    <col min="5897" max="5897" width="7.140625" style="28" customWidth="1"/>
    <col min="5898" max="6127" width="9.140625" style="28"/>
    <col min="6128" max="6128" width="2.5703125" style="28" customWidth="1"/>
    <col min="6129" max="6129" width="42.42578125" style="28" customWidth="1"/>
    <col min="6130" max="6130" width="20.42578125" style="28" customWidth="1"/>
    <col min="6131" max="6131" width="9" style="28" customWidth="1"/>
    <col min="6132" max="6132" width="9.5703125" style="28" customWidth="1"/>
    <col min="6133" max="6134" width="14" style="28" customWidth="1"/>
    <col min="6135" max="6135" width="8.42578125" style="28" customWidth="1"/>
    <col min="6136" max="6136" width="6.5703125" style="28" customWidth="1"/>
    <col min="6137" max="6137" width="11.28515625" style="28" customWidth="1"/>
    <col min="6138" max="6138" width="8.42578125" style="28" customWidth="1"/>
    <col min="6139" max="6139" width="8.140625" style="28" customWidth="1"/>
    <col min="6140" max="6140" width="13.140625" style="28" customWidth="1"/>
    <col min="6141" max="6141" width="12.7109375" style="28" customWidth="1"/>
    <col min="6142" max="6142" width="11.28515625" style="28" customWidth="1"/>
    <col min="6143" max="6143" width="9.140625" style="28"/>
    <col min="6144" max="6144" width="13.7109375" style="28" customWidth="1"/>
    <col min="6145" max="6148" width="13.42578125" style="28" customWidth="1"/>
    <col min="6149" max="6152" width="11.7109375" style="28" customWidth="1"/>
    <col min="6153" max="6153" width="7.140625" style="28" customWidth="1"/>
    <col min="6154" max="6383" width="9.140625" style="28"/>
    <col min="6384" max="6384" width="2.5703125" style="28" customWidth="1"/>
    <col min="6385" max="6385" width="42.42578125" style="28" customWidth="1"/>
    <col min="6386" max="6386" width="20.42578125" style="28" customWidth="1"/>
    <col min="6387" max="6387" width="9" style="28" customWidth="1"/>
    <col min="6388" max="6388" width="9.5703125" style="28" customWidth="1"/>
    <col min="6389" max="6390" width="14" style="28" customWidth="1"/>
    <col min="6391" max="6391" width="8.42578125" style="28" customWidth="1"/>
    <col min="6392" max="6392" width="6.5703125" style="28" customWidth="1"/>
    <col min="6393" max="6393" width="11.28515625" style="28" customWidth="1"/>
    <col min="6394" max="6394" width="8.42578125" style="28" customWidth="1"/>
    <col min="6395" max="6395" width="8.140625" style="28" customWidth="1"/>
    <col min="6396" max="6396" width="13.140625" style="28" customWidth="1"/>
    <col min="6397" max="6397" width="12.7109375" style="28" customWidth="1"/>
    <col min="6398" max="6398" width="11.28515625" style="28" customWidth="1"/>
    <col min="6399" max="6399" width="9.140625" style="28"/>
    <col min="6400" max="6400" width="13.7109375" style="28" customWidth="1"/>
    <col min="6401" max="6404" width="13.42578125" style="28" customWidth="1"/>
    <col min="6405" max="6408" width="11.7109375" style="28" customWidth="1"/>
    <col min="6409" max="6409" width="7.140625" style="28" customWidth="1"/>
    <col min="6410" max="6639" width="9.140625" style="28"/>
    <col min="6640" max="6640" width="2.5703125" style="28" customWidth="1"/>
    <col min="6641" max="6641" width="42.42578125" style="28" customWidth="1"/>
    <col min="6642" max="6642" width="20.42578125" style="28" customWidth="1"/>
    <col min="6643" max="6643" width="9" style="28" customWidth="1"/>
    <col min="6644" max="6644" width="9.5703125" style="28" customWidth="1"/>
    <col min="6645" max="6646" width="14" style="28" customWidth="1"/>
    <col min="6647" max="6647" width="8.42578125" style="28" customWidth="1"/>
    <col min="6648" max="6648" width="6.5703125" style="28" customWidth="1"/>
    <col min="6649" max="6649" width="11.28515625" style="28" customWidth="1"/>
    <col min="6650" max="6650" width="8.42578125" style="28" customWidth="1"/>
    <col min="6651" max="6651" width="8.140625" style="28" customWidth="1"/>
    <col min="6652" max="6652" width="13.140625" style="28" customWidth="1"/>
    <col min="6653" max="6653" width="12.7109375" style="28" customWidth="1"/>
    <col min="6654" max="6654" width="11.28515625" style="28" customWidth="1"/>
    <col min="6655" max="6655" width="9.140625" style="28"/>
    <col min="6656" max="6656" width="13.7109375" style="28" customWidth="1"/>
    <col min="6657" max="6660" width="13.42578125" style="28" customWidth="1"/>
    <col min="6661" max="6664" width="11.7109375" style="28" customWidth="1"/>
    <col min="6665" max="6665" width="7.140625" style="28" customWidth="1"/>
    <col min="6666" max="6895" width="9.140625" style="28"/>
    <col min="6896" max="6896" width="2.5703125" style="28" customWidth="1"/>
    <col min="6897" max="6897" width="42.42578125" style="28" customWidth="1"/>
    <col min="6898" max="6898" width="20.42578125" style="28" customWidth="1"/>
    <col min="6899" max="6899" width="9" style="28" customWidth="1"/>
    <col min="6900" max="6900" width="9.5703125" style="28" customWidth="1"/>
    <col min="6901" max="6902" width="14" style="28" customWidth="1"/>
    <col min="6903" max="6903" width="8.42578125" style="28" customWidth="1"/>
    <col min="6904" max="6904" width="6.5703125" style="28" customWidth="1"/>
    <col min="6905" max="6905" width="11.28515625" style="28" customWidth="1"/>
    <col min="6906" max="6906" width="8.42578125" style="28" customWidth="1"/>
    <col min="6907" max="6907" width="8.140625" style="28" customWidth="1"/>
    <col min="6908" max="6908" width="13.140625" style="28" customWidth="1"/>
    <col min="6909" max="6909" width="12.7109375" style="28" customWidth="1"/>
    <col min="6910" max="6910" width="11.28515625" style="28" customWidth="1"/>
    <col min="6911" max="6911" width="9.140625" style="28"/>
    <col min="6912" max="6912" width="13.7109375" style="28" customWidth="1"/>
    <col min="6913" max="6916" width="13.42578125" style="28" customWidth="1"/>
    <col min="6917" max="6920" width="11.7109375" style="28" customWidth="1"/>
    <col min="6921" max="6921" width="7.140625" style="28" customWidth="1"/>
    <col min="6922" max="7151" width="9.140625" style="28"/>
    <col min="7152" max="7152" width="2.5703125" style="28" customWidth="1"/>
    <col min="7153" max="7153" width="42.42578125" style="28" customWidth="1"/>
    <col min="7154" max="7154" width="20.42578125" style="28" customWidth="1"/>
    <col min="7155" max="7155" width="9" style="28" customWidth="1"/>
    <col min="7156" max="7156" width="9.5703125" style="28" customWidth="1"/>
    <col min="7157" max="7158" width="14" style="28" customWidth="1"/>
    <col min="7159" max="7159" width="8.42578125" style="28" customWidth="1"/>
    <col min="7160" max="7160" width="6.5703125" style="28" customWidth="1"/>
    <col min="7161" max="7161" width="11.28515625" style="28" customWidth="1"/>
    <col min="7162" max="7162" width="8.42578125" style="28" customWidth="1"/>
    <col min="7163" max="7163" width="8.140625" style="28" customWidth="1"/>
    <col min="7164" max="7164" width="13.140625" style="28" customWidth="1"/>
    <col min="7165" max="7165" width="12.7109375" style="28" customWidth="1"/>
    <col min="7166" max="7166" width="11.28515625" style="28" customWidth="1"/>
    <col min="7167" max="7167" width="9.140625" style="28"/>
    <col min="7168" max="7168" width="13.7109375" style="28" customWidth="1"/>
    <col min="7169" max="7172" width="13.42578125" style="28" customWidth="1"/>
    <col min="7173" max="7176" width="11.7109375" style="28" customWidth="1"/>
    <col min="7177" max="7177" width="7.140625" style="28" customWidth="1"/>
    <col min="7178" max="7407" width="9.140625" style="28"/>
    <col min="7408" max="7408" width="2.5703125" style="28" customWidth="1"/>
    <col min="7409" max="7409" width="42.42578125" style="28" customWidth="1"/>
    <col min="7410" max="7410" width="20.42578125" style="28" customWidth="1"/>
    <col min="7411" max="7411" width="9" style="28" customWidth="1"/>
    <col min="7412" max="7412" width="9.5703125" style="28" customWidth="1"/>
    <col min="7413" max="7414" width="14" style="28" customWidth="1"/>
    <col min="7415" max="7415" width="8.42578125" style="28" customWidth="1"/>
    <col min="7416" max="7416" width="6.5703125" style="28" customWidth="1"/>
    <col min="7417" max="7417" width="11.28515625" style="28" customWidth="1"/>
    <col min="7418" max="7418" width="8.42578125" style="28" customWidth="1"/>
    <col min="7419" max="7419" width="8.140625" style="28" customWidth="1"/>
    <col min="7420" max="7420" width="13.140625" style="28" customWidth="1"/>
    <col min="7421" max="7421" width="12.7109375" style="28" customWidth="1"/>
    <col min="7422" max="7422" width="11.28515625" style="28" customWidth="1"/>
    <col min="7423" max="7423" width="9.140625" style="28"/>
    <col min="7424" max="7424" width="13.7109375" style="28" customWidth="1"/>
    <col min="7425" max="7428" width="13.42578125" style="28" customWidth="1"/>
    <col min="7429" max="7432" width="11.7109375" style="28" customWidth="1"/>
    <col min="7433" max="7433" width="7.140625" style="28" customWidth="1"/>
    <col min="7434" max="7663" width="9.140625" style="28"/>
    <col min="7664" max="7664" width="2.5703125" style="28" customWidth="1"/>
    <col min="7665" max="7665" width="42.42578125" style="28" customWidth="1"/>
    <col min="7666" max="7666" width="20.42578125" style="28" customWidth="1"/>
    <col min="7667" max="7667" width="9" style="28" customWidth="1"/>
    <col min="7668" max="7668" width="9.5703125" style="28" customWidth="1"/>
    <col min="7669" max="7670" width="14" style="28" customWidth="1"/>
    <col min="7671" max="7671" width="8.42578125" style="28" customWidth="1"/>
    <col min="7672" max="7672" width="6.5703125" style="28" customWidth="1"/>
    <col min="7673" max="7673" width="11.28515625" style="28" customWidth="1"/>
    <col min="7674" max="7674" width="8.42578125" style="28" customWidth="1"/>
    <col min="7675" max="7675" width="8.140625" style="28" customWidth="1"/>
    <col min="7676" max="7676" width="13.140625" style="28" customWidth="1"/>
    <col min="7677" max="7677" width="12.7109375" style="28" customWidth="1"/>
    <col min="7678" max="7678" width="11.28515625" style="28" customWidth="1"/>
    <col min="7679" max="7679" width="9.140625" style="28"/>
    <col min="7680" max="7680" width="13.7109375" style="28" customWidth="1"/>
    <col min="7681" max="7684" width="13.42578125" style="28" customWidth="1"/>
    <col min="7685" max="7688" width="11.7109375" style="28" customWidth="1"/>
    <col min="7689" max="7689" width="7.140625" style="28" customWidth="1"/>
    <col min="7690" max="7919" width="9.140625" style="28"/>
    <col min="7920" max="7920" width="2.5703125" style="28" customWidth="1"/>
    <col min="7921" max="7921" width="42.42578125" style="28" customWidth="1"/>
    <col min="7922" max="7922" width="20.42578125" style="28" customWidth="1"/>
    <col min="7923" max="7923" width="9" style="28" customWidth="1"/>
    <col min="7924" max="7924" width="9.5703125" style="28" customWidth="1"/>
    <col min="7925" max="7926" width="14" style="28" customWidth="1"/>
    <col min="7927" max="7927" width="8.42578125" style="28" customWidth="1"/>
    <col min="7928" max="7928" width="6.5703125" style="28" customWidth="1"/>
    <col min="7929" max="7929" width="11.28515625" style="28" customWidth="1"/>
    <col min="7930" max="7930" width="8.42578125" style="28" customWidth="1"/>
    <col min="7931" max="7931" width="8.140625" style="28" customWidth="1"/>
    <col min="7932" max="7932" width="13.140625" style="28" customWidth="1"/>
    <col min="7933" max="7933" width="12.7109375" style="28" customWidth="1"/>
    <col min="7934" max="7934" width="11.28515625" style="28" customWidth="1"/>
    <col min="7935" max="7935" width="9.140625" style="28"/>
    <col min="7936" max="7936" width="13.7109375" style="28" customWidth="1"/>
    <col min="7937" max="7940" width="13.42578125" style="28" customWidth="1"/>
    <col min="7941" max="7944" width="11.7109375" style="28" customWidth="1"/>
    <col min="7945" max="7945" width="7.140625" style="28" customWidth="1"/>
    <col min="7946" max="8175" width="9.140625" style="28"/>
    <col min="8176" max="8176" width="2.5703125" style="28" customWidth="1"/>
    <col min="8177" max="8177" width="42.42578125" style="28" customWidth="1"/>
    <col min="8178" max="8178" width="20.42578125" style="28" customWidth="1"/>
    <col min="8179" max="8179" width="9" style="28" customWidth="1"/>
    <col min="8180" max="8180" width="9.5703125" style="28" customWidth="1"/>
    <col min="8181" max="8182" width="14" style="28" customWidth="1"/>
    <col min="8183" max="8183" width="8.42578125" style="28" customWidth="1"/>
    <col min="8184" max="8184" width="6.5703125" style="28" customWidth="1"/>
    <col min="8185" max="8185" width="11.28515625" style="28" customWidth="1"/>
    <col min="8186" max="8186" width="8.42578125" style="28" customWidth="1"/>
    <col min="8187" max="8187" width="8.140625" style="28" customWidth="1"/>
    <col min="8188" max="8188" width="13.140625" style="28" customWidth="1"/>
    <col min="8189" max="8189" width="12.7109375" style="28" customWidth="1"/>
    <col min="8190" max="8190" width="11.28515625" style="28" customWidth="1"/>
    <col min="8191" max="8191" width="9.140625" style="28"/>
    <col min="8192" max="8192" width="13.7109375" style="28" customWidth="1"/>
    <col min="8193" max="8196" width="13.42578125" style="28" customWidth="1"/>
    <col min="8197" max="8200" width="11.7109375" style="28" customWidth="1"/>
    <col min="8201" max="8201" width="7.140625" style="28" customWidth="1"/>
    <col min="8202" max="8431" width="9.140625" style="28"/>
    <col min="8432" max="8432" width="2.5703125" style="28" customWidth="1"/>
    <col min="8433" max="8433" width="42.42578125" style="28" customWidth="1"/>
    <col min="8434" max="8434" width="20.42578125" style="28" customWidth="1"/>
    <col min="8435" max="8435" width="9" style="28" customWidth="1"/>
    <col min="8436" max="8436" width="9.5703125" style="28" customWidth="1"/>
    <col min="8437" max="8438" width="14" style="28" customWidth="1"/>
    <col min="8439" max="8439" width="8.42578125" style="28" customWidth="1"/>
    <col min="8440" max="8440" width="6.5703125" style="28" customWidth="1"/>
    <col min="8441" max="8441" width="11.28515625" style="28" customWidth="1"/>
    <col min="8442" max="8442" width="8.42578125" style="28" customWidth="1"/>
    <col min="8443" max="8443" width="8.140625" style="28" customWidth="1"/>
    <col min="8444" max="8444" width="13.140625" style="28" customWidth="1"/>
    <col min="8445" max="8445" width="12.7109375" style="28" customWidth="1"/>
    <col min="8446" max="8446" width="11.28515625" style="28" customWidth="1"/>
    <col min="8447" max="8447" width="9.140625" style="28"/>
    <col min="8448" max="8448" width="13.7109375" style="28" customWidth="1"/>
    <col min="8449" max="8452" width="13.42578125" style="28" customWidth="1"/>
    <col min="8453" max="8456" width="11.7109375" style="28" customWidth="1"/>
    <col min="8457" max="8457" width="7.140625" style="28" customWidth="1"/>
    <col min="8458" max="8687" width="9.140625" style="28"/>
    <col min="8688" max="8688" width="2.5703125" style="28" customWidth="1"/>
    <col min="8689" max="8689" width="42.42578125" style="28" customWidth="1"/>
    <col min="8690" max="8690" width="20.42578125" style="28" customWidth="1"/>
    <col min="8691" max="8691" width="9" style="28" customWidth="1"/>
    <col min="8692" max="8692" width="9.5703125" style="28" customWidth="1"/>
    <col min="8693" max="8694" width="14" style="28" customWidth="1"/>
    <col min="8695" max="8695" width="8.42578125" style="28" customWidth="1"/>
    <col min="8696" max="8696" width="6.5703125" style="28" customWidth="1"/>
    <col min="8697" max="8697" width="11.28515625" style="28" customWidth="1"/>
    <col min="8698" max="8698" width="8.42578125" style="28" customWidth="1"/>
    <col min="8699" max="8699" width="8.140625" style="28" customWidth="1"/>
    <col min="8700" max="8700" width="13.140625" style="28" customWidth="1"/>
    <col min="8701" max="8701" width="12.7109375" style="28" customWidth="1"/>
    <col min="8702" max="8702" width="11.28515625" style="28" customWidth="1"/>
    <col min="8703" max="8703" width="9.140625" style="28"/>
    <col min="8704" max="8704" width="13.7109375" style="28" customWidth="1"/>
    <col min="8705" max="8708" width="13.42578125" style="28" customWidth="1"/>
    <col min="8709" max="8712" width="11.7109375" style="28" customWidth="1"/>
    <col min="8713" max="8713" width="7.140625" style="28" customWidth="1"/>
    <col min="8714" max="8943" width="9.140625" style="28"/>
    <col min="8944" max="8944" width="2.5703125" style="28" customWidth="1"/>
    <col min="8945" max="8945" width="42.42578125" style="28" customWidth="1"/>
    <col min="8946" max="8946" width="20.42578125" style="28" customWidth="1"/>
    <col min="8947" max="8947" width="9" style="28" customWidth="1"/>
    <col min="8948" max="8948" width="9.5703125" style="28" customWidth="1"/>
    <col min="8949" max="8950" width="14" style="28" customWidth="1"/>
    <col min="8951" max="8951" width="8.42578125" style="28" customWidth="1"/>
    <col min="8952" max="8952" width="6.5703125" style="28" customWidth="1"/>
    <col min="8953" max="8953" width="11.28515625" style="28" customWidth="1"/>
    <col min="8954" max="8954" width="8.42578125" style="28" customWidth="1"/>
    <col min="8955" max="8955" width="8.140625" style="28" customWidth="1"/>
    <col min="8956" max="8956" width="13.140625" style="28" customWidth="1"/>
    <col min="8957" max="8957" width="12.7109375" style="28" customWidth="1"/>
    <col min="8958" max="8958" width="11.28515625" style="28" customWidth="1"/>
    <col min="8959" max="8959" width="9.140625" style="28"/>
    <col min="8960" max="8960" width="13.7109375" style="28" customWidth="1"/>
    <col min="8961" max="8964" width="13.42578125" style="28" customWidth="1"/>
    <col min="8965" max="8968" width="11.7109375" style="28" customWidth="1"/>
    <col min="8969" max="8969" width="7.140625" style="28" customWidth="1"/>
    <col min="8970" max="9199" width="9.140625" style="28"/>
    <col min="9200" max="9200" width="2.5703125" style="28" customWidth="1"/>
    <col min="9201" max="9201" width="42.42578125" style="28" customWidth="1"/>
    <col min="9202" max="9202" width="20.42578125" style="28" customWidth="1"/>
    <col min="9203" max="9203" width="9" style="28" customWidth="1"/>
    <col min="9204" max="9204" width="9.5703125" style="28" customWidth="1"/>
    <col min="9205" max="9206" width="14" style="28" customWidth="1"/>
    <col min="9207" max="9207" width="8.42578125" style="28" customWidth="1"/>
    <col min="9208" max="9208" width="6.5703125" style="28" customWidth="1"/>
    <col min="9209" max="9209" width="11.28515625" style="28" customWidth="1"/>
    <col min="9210" max="9210" width="8.42578125" style="28" customWidth="1"/>
    <col min="9211" max="9211" width="8.140625" style="28" customWidth="1"/>
    <col min="9212" max="9212" width="13.140625" style="28" customWidth="1"/>
    <col min="9213" max="9213" width="12.7109375" style="28" customWidth="1"/>
    <col min="9214" max="9214" width="11.28515625" style="28" customWidth="1"/>
    <col min="9215" max="9215" width="9.140625" style="28"/>
    <col min="9216" max="9216" width="13.7109375" style="28" customWidth="1"/>
    <col min="9217" max="9220" width="13.42578125" style="28" customWidth="1"/>
    <col min="9221" max="9224" width="11.7109375" style="28" customWidth="1"/>
    <col min="9225" max="9225" width="7.140625" style="28" customWidth="1"/>
    <col min="9226" max="9455" width="9.140625" style="28"/>
    <col min="9456" max="9456" width="2.5703125" style="28" customWidth="1"/>
    <col min="9457" max="9457" width="42.42578125" style="28" customWidth="1"/>
    <col min="9458" max="9458" width="20.42578125" style="28" customWidth="1"/>
    <col min="9459" max="9459" width="9" style="28" customWidth="1"/>
    <col min="9460" max="9460" width="9.5703125" style="28" customWidth="1"/>
    <col min="9461" max="9462" width="14" style="28" customWidth="1"/>
    <col min="9463" max="9463" width="8.42578125" style="28" customWidth="1"/>
    <col min="9464" max="9464" width="6.5703125" style="28" customWidth="1"/>
    <col min="9465" max="9465" width="11.28515625" style="28" customWidth="1"/>
    <col min="9466" max="9466" width="8.42578125" style="28" customWidth="1"/>
    <col min="9467" max="9467" width="8.140625" style="28" customWidth="1"/>
    <col min="9468" max="9468" width="13.140625" style="28" customWidth="1"/>
    <col min="9469" max="9469" width="12.7109375" style="28" customWidth="1"/>
    <col min="9470" max="9470" width="11.28515625" style="28" customWidth="1"/>
    <col min="9471" max="9471" width="9.140625" style="28"/>
    <col min="9472" max="9472" width="13.7109375" style="28" customWidth="1"/>
    <col min="9473" max="9476" width="13.42578125" style="28" customWidth="1"/>
    <col min="9477" max="9480" width="11.7109375" style="28" customWidth="1"/>
    <col min="9481" max="9481" width="7.140625" style="28" customWidth="1"/>
    <col min="9482" max="9711" width="9.140625" style="28"/>
    <col min="9712" max="9712" width="2.5703125" style="28" customWidth="1"/>
    <col min="9713" max="9713" width="42.42578125" style="28" customWidth="1"/>
    <col min="9714" max="9714" width="20.42578125" style="28" customWidth="1"/>
    <col min="9715" max="9715" width="9" style="28" customWidth="1"/>
    <col min="9716" max="9716" width="9.5703125" style="28" customWidth="1"/>
    <col min="9717" max="9718" width="14" style="28" customWidth="1"/>
    <col min="9719" max="9719" width="8.42578125" style="28" customWidth="1"/>
    <col min="9720" max="9720" width="6.5703125" style="28" customWidth="1"/>
    <col min="9721" max="9721" width="11.28515625" style="28" customWidth="1"/>
    <col min="9722" max="9722" width="8.42578125" style="28" customWidth="1"/>
    <col min="9723" max="9723" width="8.140625" style="28" customWidth="1"/>
    <col min="9724" max="9724" width="13.140625" style="28" customWidth="1"/>
    <col min="9725" max="9725" width="12.7109375" style="28" customWidth="1"/>
    <col min="9726" max="9726" width="11.28515625" style="28" customWidth="1"/>
    <col min="9727" max="9727" width="9.140625" style="28"/>
    <col min="9728" max="9728" width="13.7109375" style="28" customWidth="1"/>
    <col min="9729" max="9732" width="13.42578125" style="28" customWidth="1"/>
    <col min="9733" max="9736" width="11.7109375" style="28" customWidth="1"/>
    <col min="9737" max="9737" width="7.140625" style="28" customWidth="1"/>
    <col min="9738" max="9967" width="9.140625" style="28"/>
    <col min="9968" max="9968" width="2.5703125" style="28" customWidth="1"/>
    <col min="9969" max="9969" width="42.42578125" style="28" customWidth="1"/>
    <col min="9970" max="9970" width="20.42578125" style="28" customWidth="1"/>
    <col min="9971" max="9971" width="9" style="28" customWidth="1"/>
    <col min="9972" max="9972" width="9.5703125" style="28" customWidth="1"/>
    <col min="9973" max="9974" width="14" style="28" customWidth="1"/>
    <col min="9975" max="9975" width="8.42578125" style="28" customWidth="1"/>
    <col min="9976" max="9976" width="6.5703125" style="28" customWidth="1"/>
    <col min="9977" max="9977" width="11.28515625" style="28" customWidth="1"/>
    <col min="9978" max="9978" width="8.42578125" style="28" customWidth="1"/>
    <col min="9979" max="9979" width="8.140625" style="28" customWidth="1"/>
    <col min="9980" max="9980" width="13.140625" style="28" customWidth="1"/>
    <col min="9981" max="9981" width="12.7109375" style="28" customWidth="1"/>
    <col min="9982" max="9982" width="11.28515625" style="28" customWidth="1"/>
    <col min="9983" max="9983" width="9.140625" style="28"/>
    <col min="9984" max="9984" width="13.7109375" style="28" customWidth="1"/>
    <col min="9985" max="9988" width="13.42578125" style="28" customWidth="1"/>
    <col min="9989" max="9992" width="11.7109375" style="28" customWidth="1"/>
    <col min="9993" max="9993" width="7.140625" style="28" customWidth="1"/>
    <col min="9994" max="10223" width="9.140625" style="28"/>
    <col min="10224" max="10224" width="2.5703125" style="28" customWidth="1"/>
    <col min="10225" max="10225" width="42.42578125" style="28" customWidth="1"/>
    <col min="10226" max="10226" width="20.42578125" style="28" customWidth="1"/>
    <col min="10227" max="10227" width="9" style="28" customWidth="1"/>
    <col min="10228" max="10228" width="9.5703125" style="28" customWidth="1"/>
    <col min="10229" max="10230" width="14" style="28" customWidth="1"/>
    <col min="10231" max="10231" width="8.42578125" style="28" customWidth="1"/>
    <col min="10232" max="10232" width="6.5703125" style="28" customWidth="1"/>
    <col min="10233" max="10233" width="11.28515625" style="28" customWidth="1"/>
    <col min="10234" max="10234" width="8.42578125" style="28" customWidth="1"/>
    <col min="10235" max="10235" width="8.140625" style="28" customWidth="1"/>
    <col min="10236" max="10236" width="13.140625" style="28" customWidth="1"/>
    <col min="10237" max="10237" width="12.7109375" style="28" customWidth="1"/>
    <col min="10238" max="10238" width="11.28515625" style="28" customWidth="1"/>
    <col min="10239" max="10239" width="9.140625" style="28"/>
    <col min="10240" max="10240" width="13.7109375" style="28" customWidth="1"/>
    <col min="10241" max="10244" width="13.42578125" style="28" customWidth="1"/>
    <col min="10245" max="10248" width="11.7109375" style="28" customWidth="1"/>
    <col min="10249" max="10249" width="7.140625" style="28" customWidth="1"/>
    <col min="10250" max="10479" width="9.140625" style="28"/>
    <col min="10480" max="10480" width="2.5703125" style="28" customWidth="1"/>
    <col min="10481" max="10481" width="42.42578125" style="28" customWidth="1"/>
    <col min="10482" max="10482" width="20.42578125" style="28" customWidth="1"/>
    <col min="10483" max="10483" width="9" style="28" customWidth="1"/>
    <col min="10484" max="10484" width="9.5703125" style="28" customWidth="1"/>
    <col min="10485" max="10486" width="14" style="28" customWidth="1"/>
    <col min="10487" max="10487" width="8.42578125" style="28" customWidth="1"/>
    <col min="10488" max="10488" width="6.5703125" style="28" customWidth="1"/>
    <col min="10489" max="10489" width="11.28515625" style="28" customWidth="1"/>
    <col min="10490" max="10490" width="8.42578125" style="28" customWidth="1"/>
    <col min="10491" max="10491" width="8.140625" style="28" customWidth="1"/>
    <col min="10492" max="10492" width="13.140625" style="28" customWidth="1"/>
    <col min="10493" max="10493" width="12.7109375" style="28" customWidth="1"/>
    <col min="10494" max="10494" width="11.28515625" style="28" customWidth="1"/>
    <col min="10495" max="10495" width="9.140625" style="28"/>
    <col min="10496" max="10496" width="13.7109375" style="28" customWidth="1"/>
    <col min="10497" max="10500" width="13.42578125" style="28" customWidth="1"/>
    <col min="10501" max="10504" width="11.7109375" style="28" customWidth="1"/>
    <col min="10505" max="10505" width="7.140625" style="28" customWidth="1"/>
    <col min="10506" max="10735" width="9.140625" style="28"/>
    <col min="10736" max="10736" width="2.5703125" style="28" customWidth="1"/>
    <col min="10737" max="10737" width="42.42578125" style="28" customWidth="1"/>
    <col min="10738" max="10738" width="20.42578125" style="28" customWidth="1"/>
    <col min="10739" max="10739" width="9" style="28" customWidth="1"/>
    <col min="10740" max="10740" width="9.5703125" style="28" customWidth="1"/>
    <col min="10741" max="10742" width="14" style="28" customWidth="1"/>
    <col min="10743" max="10743" width="8.42578125" style="28" customWidth="1"/>
    <col min="10744" max="10744" width="6.5703125" style="28" customWidth="1"/>
    <col min="10745" max="10745" width="11.28515625" style="28" customWidth="1"/>
    <col min="10746" max="10746" width="8.42578125" style="28" customWidth="1"/>
    <col min="10747" max="10747" width="8.140625" style="28" customWidth="1"/>
    <col min="10748" max="10748" width="13.140625" style="28" customWidth="1"/>
    <col min="10749" max="10749" width="12.7109375" style="28" customWidth="1"/>
    <col min="10750" max="10750" width="11.28515625" style="28" customWidth="1"/>
    <col min="10751" max="10751" width="9.140625" style="28"/>
    <col min="10752" max="10752" width="13.7109375" style="28" customWidth="1"/>
    <col min="10753" max="10756" width="13.42578125" style="28" customWidth="1"/>
    <col min="10757" max="10760" width="11.7109375" style="28" customWidth="1"/>
    <col min="10761" max="10761" width="7.140625" style="28" customWidth="1"/>
    <col min="10762" max="10991" width="9.140625" style="28"/>
    <col min="10992" max="10992" width="2.5703125" style="28" customWidth="1"/>
    <col min="10993" max="10993" width="42.42578125" style="28" customWidth="1"/>
    <col min="10994" max="10994" width="20.42578125" style="28" customWidth="1"/>
    <col min="10995" max="10995" width="9" style="28" customWidth="1"/>
    <col min="10996" max="10996" width="9.5703125" style="28" customWidth="1"/>
    <col min="10997" max="10998" width="14" style="28" customWidth="1"/>
    <col min="10999" max="10999" width="8.42578125" style="28" customWidth="1"/>
    <col min="11000" max="11000" width="6.5703125" style="28" customWidth="1"/>
    <col min="11001" max="11001" width="11.28515625" style="28" customWidth="1"/>
    <col min="11002" max="11002" width="8.42578125" style="28" customWidth="1"/>
    <col min="11003" max="11003" width="8.140625" style="28" customWidth="1"/>
    <col min="11004" max="11004" width="13.140625" style="28" customWidth="1"/>
    <col min="11005" max="11005" width="12.7109375" style="28" customWidth="1"/>
    <col min="11006" max="11006" width="11.28515625" style="28" customWidth="1"/>
    <col min="11007" max="11007" width="9.140625" style="28"/>
    <col min="11008" max="11008" width="13.7109375" style="28" customWidth="1"/>
    <col min="11009" max="11012" width="13.42578125" style="28" customWidth="1"/>
    <col min="11013" max="11016" width="11.7109375" style="28" customWidth="1"/>
    <col min="11017" max="11017" width="7.140625" style="28" customWidth="1"/>
    <col min="11018" max="11247" width="9.140625" style="28"/>
    <col min="11248" max="11248" width="2.5703125" style="28" customWidth="1"/>
    <col min="11249" max="11249" width="42.42578125" style="28" customWidth="1"/>
    <col min="11250" max="11250" width="20.42578125" style="28" customWidth="1"/>
    <col min="11251" max="11251" width="9" style="28" customWidth="1"/>
    <col min="11252" max="11252" width="9.5703125" style="28" customWidth="1"/>
    <col min="11253" max="11254" width="14" style="28" customWidth="1"/>
    <col min="11255" max="11255" width="8.42578125" style="28" customWidth="1"/>
    <col min="11256" max="11256" width="6.5703125" style="28" customWidth="1"/>
    <col min="11257" max="11257" width="11.28515625" style="28" customWidth="1"/>
    <col min="11258" max="11258" width="8.42578125" style="28" customWidth="1"/>
    <col min="11259" max="11259" width="8.140625" style="28" customWidth="1"/>
    <col min="11260" max="11260" width="13.140625" style="28" customWidth="1"/>
    <col min="11261" max="11261" width="12.7109375" style="28" customWidth="1"/>
    <col min="11262" max="11262" width="11.28515625" style="28" customWidth="1"/>
    <col min="11263" max="11263" width="9.140625" style="28"/>
    <col min="11264" max="11264" width="13.7109375" style="28" customWidth="1"/>
    <col min="11265" max="11268" width="13.42578125" style="28" customWidth="1"/>
    <col min="11269" max="11272" width="11.7109375" style="28" customWidth="1"/>
    <col min="11273" max="11273" width="7.140625" style="28" customWidth="1"/>
    <col min="11274" max="11503" width="9.140625" style="28"/>
    <col min="11504" max="11504" width="2.5703125" style="28" customWidth="1"/>
    <col min="11505" max="11505" width="42.42578125" style="28" customWidth="1"/>
    <col min="11506" max="11506" width="20.42578125" style="28" customWidth="1"/>
    <col min="11507" max="11507" width="9" style="28" customWidth="1"/>
    <col min="11508" max="11508" width="9.5703125" style="28" customWidth="1"/>
    <col min="11509" max="11510" width="14" style="28" customWidth="1"/>
    <col min="11511" max="11511" width="8.42578125" style="28" customWidth="1"/>
    <col min="11512" max="11512" width="6.5703125" style="28" customWidth="1"/>
    <col min="11513" max="11513" width="11.28515625" style="28" customWidth="1"/>
    <col min="11514" max="11514" width="8.42578125" style="28" customWidth="1"/>
    <col min="11515" max="11515" width="8.140625" style="28" customWidth="1"/>
    <col min="11516" max="11516" width="13.140625" style="28" customWidth="1"/>
    <col min="11517" max="11517" width="12.7109375" style="28" customWidth="1"/>
    <col min="11518" max="11518" width="11.28515625" style="28" customWidth="1"/>
    <col min="11519" max="11519" width="9.140625" style="28"/>
    <col min="11520" max="11520" width="13.7109375" style="28" customWidth="1"/>
    <col min="11521" max="11524" width="13.42578125" style="28" customWidth="1"/>
    <col min="11525" max="11528" width="11.7109375" style="28" customWidth="1"/>
    <col min="11529" max="11529" width="7.140625" style="28" customWidth="1"/>
    <col min="11530" max="11759" width="9.140625" style="28"/>
    <col min="11760" max="11760" width="2.5703125" style="28" customWidth="1"/>
    <col min="11761" max="11761" width="42.42578125" style="28" customWidth="1"/>
    <col min="11762" max="11762" width="20.42578125" style="28" customWidth="1"/>
    <col min="11763" max="11763" width="9" style="28" customWidth="1"/>
    <col min="11764" max="11764" width="9.5703125" style="28" customWidth="1"/>
    <col min="11765" max="11766" width="14" style="28" customWidth="1"/>
    <col min="11767" max="11767" width="8.42578125" style="28" customWidth="1"/>
    <col min="11768" max="11768" width="6.5703125" style="28" customWidth="1"/>
    <col min="11769" max="11769" width="11.28515625" style="28" customWidth="1"/>
    <col min="11770" max="11770" width="8.42578125" style="28" customWidth="1"/>
    <col min="11771" max="11771" width="8.140625" style="28" customWidth="1"/>
    <col min="11772" max="11772" width="13.140625" style="28" customWidth="1"/>
    <col min="11773" max="11773" width="12.7109375" style="28" customWidth="1"/>
    <col min="11774" max="11774" width="11.28515625" style="28" customWidth="1"/>
    <col min="11775" max="11775" width="9.140625" style="28"/>
    <col min="11776" max="11776" width="13.7109375" style="28" customWidth="1"/>
    <col min="11777" max="11780" width="13.42578125" style="28" customWidth="1"/>
    <col min="11781" max="11784" width="11.7109375" style="28" customWidth="1"/>
    <col min="11785" max="11785" width="7.140625" style="28" customWidth="1"/>
    <col min="11786" max="12015" width="9.140625" style="28"/>
    <col min="12016" max="12016" width="2.5703125" style="28" customWidth="1"/>
    <col min="12017" max="12017" width="42.42578125" style="28" customWidth="1"/>
    <col min="12018" max="12018" width="20.42578125" style="28" customWidth="1"/>
    <col min="12019" max="12019" width="9" style="28" customWidth="1"/>
    <col min="12020" max="12020" width="9.5703125" style="28" customWidth="1"/>
    <col min="12021" max="12022" width="14" style="28" customWidth="1"/>
    <col min="12023" max="12023" width="8.42578125" style="28" customWidth="1"/>
    <col min="12024" max="12024" width="6.5703125" style="28" customWidth="1"/>
    <col min="12025" max="12025" width="11.28515625" style="28" customWidth="1"/>
    <col min="12026" max="12026" width="8.42578125" style="28" customWidth="1"/>
    <col min="12027" max="12027" width="8.140625" style="28" customWidth="1"/>
    <col min="12028" max="12028" width="13.140625" style="28" customWidth="1"/>
    <col min="12029" max="12029" width="12.7109375" style="28" customWidth="1"/>
    <col min="12030" max="12030" width="11.28515625" style="28" customWidth="1"/>
    <col min="12031" max="12031" width="9.140625" style="28"/>
    <col min="12032" max="12032" width="13.7109375" style="28" customWidth="1"/>
    <col min="12033" max="12036" width="13.42578125" style="28" customWidth="1"/>
    <col min="12037" max="12040" width="11.7109375" style="28" customWidth="1"/>
    <col min="12041" max="12041" width="7.140625" style="28" customWidth="1"/>
    <col min="12042" max="12271" width="9.140625" style="28"/>
    <col min="12272" max="12272" width="2.5703125" style="28" customWidth="1"/>
    <col min="12273" max="12273" width="42.42578125" style="28" customWidth="1"/>
    <col min="12274" max="12274" width="20.42578125" style="28" customWidth="1"/>
    <col min="12275" max="12275" width="9" style="28" customWidth="1"/>
    <col min="12276" max="12276" width="9.5703125" style="28" customWidth="1"/>
    <col min="12277" max="12278" width="14" style="28" customWidth="1"/>
    <col min="12279" max="12279" width="8.42578125" style="28" customWidth="1"/>
    <col min="12280" max="12280" width="6.5703125" style="28" customWidth="1"/>
    <col min="12281" max="12281" width="11.28515625" style="28" customWidth="1"/>
    <col min="12282" max="12282" width="8.42578125" style="28" customWidth="1"/>
    <col min="12283" max="12283" width="8.140625" style="28" customWidth="1"/>
    <col min="12284" max="12284" width="13.140625" style="28" customWidth="1"/>
    <col min="12285" max="12285" width="12.7109375" style="28" customWidth="1"/>
    <col min="12286" max="12286" width="11.28515625" style="28" customWidth="1"/>
    <col min="12287" max="12287" width="9.140625" style="28"/>
    <col min="12288" max="12288" width="13.7109375" style="28" customWidth="1"/>
    <col min="12289" max="12292" width="13.42578125" style="28" customWidth="1"/>
    <col min="12293" max="12296" width="11.7109375" style="28" customWidth="1"/>
    <col min="12297" max="12297" width="7.140625" style="28" customWidth="1"/>
    <col min="12298" max="12527" width="9.140625" style="28"/>
    <col min="12528" max="12528" width="2.5703125" style="28" customWidth="1"/>
    <col min="12529" max="12529" width="42.42578125" style="28" customWidth="1"/>
    <col min="12530" max="12530" width="20.42578125" style="28" customWidth="1"/>
    <col min="12531" max="12531" width="9" style="28" customWidth="1"/>
    <col min="12532" max="12532" width="9.5703125" style="28" customWidth="1"/>
    <col min="12533" max="12534" width="14" style="28" customWidth="1"/>
    <col min="12535" max="12535" width="8.42578125" style="28" customWidth="1"/>
    <col min="12536" max="12536" width="6.5703125" style="28" customWidth="1"/>
    <col min="12537" max="12537" width="11.28515625" style="28" customWidth="1"/>
    <col min="12538" max="12538" width="8.42578125" style="28" customWidth="1"/>
    <col min="12539" max="12539" width="8.140625" style="28" customWidth="1"/>
    <col min="12540" max="12540" width="13.140625" style="28" customWidth="1"/>
    <col min="12541" max="12541" width="12.7109375" style="28" customWidth="1"/>
    <col min="12542" max="12542" width="11.28515625" style="28" customWidth="1"/>
    <col min="12543" max="12543" width="9.140625" style="28"/>
    <col min="12544" max="12544" width="13.7109375" style="28" customWidth="1"/>
    <col min="12545" max="12548" width="13.42578125" style="28" customWidth="1"/>
    <col min="12549" max="12552" width="11.7109375" style="28" customWidth="1"/>
    <col min="12553" max="12553" width="7.140625" style="28" customWidth="1"/>
    <col min="12554" max="12783" width="9.140625" style="28"/>
    <col min="12784" max="12784" width="2.5703125" style="28" customWidth="1"/>
    <col min="12785" max="12785" width="42.42578125" style="28" customWidth="1"/>
    <col min="12786" max="12786" width="20.42578125" style="28" customWidth="1"/>
    <col min="12787" max="12787" width="9" style="28" customWidth="1"/>
    <col min="12788" max="12788" width="9.5703125" style="28" customWidth="1"/>
    <col min="12789" max="12790" width="14" style="28" customWidth="1"/>
    <col min="12791" max="12791" width="8.42578125" style="28" customWidth="1"/>
    <col min="12792" max="12792" width="6.5703125" style="28" customWidth="1"/>
    <col min="12793" max="12793" width="11.28515625" style="28" customWidth="1"/>
    <col min="12794" max="12794" width="8.42578125" style="28" customWidth="1"/>
    <col min="12795" max="12795" width="8.140625" style="28" customWidth="1"/>
    <col min="12796" max="12796" width="13.140625" style="28" customWidth="1"/>
    <col min="12797" max="12797" width="12.7109375" style="28" customWidth="1"/>
    <col min="12798" max="12798" width="11.28515625" style="28" customWidth="1"/>
    <col min="12799" max="12799" width="9.140625" style="28"/>
    <col min="12800" max="12800" width="13.7109375" style="28" customWidth="1"/>
    <col min="12801" max="12804" width="13.42578125" style="28" customWidth="1"/>
    <col min="12805" max="12808" width="11.7109375" style="28" customWidth="1"/>
    <col min="12809" max="12809" width="7.140625" style="28" customWidth="1"/>
    <col min="12810" max="13039" width="9.140625" style="28"/>
    <col min="13040" max="13040" width="2.5703125" style="28" customWidth="1"/>
    <col min="13041" max="13041" width="42.42578125" style="28" customWidth="1"/>
    <col min="13042" max="13042" width="20.42578125" style="28" customWidth="1"/>
    <col min="13043" max="13043" width="9" style="28" customWidth="1"/>
    <col min="13044" max="13044" width="9.5703125" style="28" customWidth="1"/>
    <col min="13045" max="13046" width="14" style="28" customWidth="1"/>
    <col min="13047" max="13047" width="8.42578125" style="28" customWidth="1"/>
    <col min="13048" max="13048" width="6.5703125" style="28" customWidth="1"/>
    <col min="13049" max="13049" width="11.28515625" style="28" customWidth="1"/>
    <col min="13050" max="13050" width="8.42578125" style="28" customWidth="1"/>
    <col min="13051" max="13051" width="8.140625" style="28" customWidth="1"/>
    <col min="13052" max="13052" width="13.140625" style="28" customWidth="1"/>
    <col min="13053" max="13053" width="12.7109375" style="28" customWidth="1"/>
    <col min="13054" max="13054" width="11.28515625" style="28" customWidth="1"/>
    <col min="13055" max="13055" width="9.140625" style="28"/>
    <col min="13056" max="13056" width="13.7109375" style="28" customWidth="1"/>
    <col min="13057" max="13060" width="13.42578125" style="28" customWidth="1"/>
    <col min="13061" max="13064" width="11.7109375" style="28" customWidth="1"/>
    <col min="13065" max="13065" width="7.140625" style="28" customWidth="1"/>
    <col min="13066" max="13295" width="9.140625" style="28"/>
    <col min="13296" max="13296" width="2.5703125" style="28" customWidth="1"/>
    <col min="13297" max="13297" width="42.42578125" style="28" customWidth="1"/>
    <col min="13298" max="13298" width="20.42578125" style="28" customWidth="1"/>
    <col min="13299" max="13299" width="9" style="28" customWidth="1"/>
    <col min="13300" max="13300" width="9.5703125" style="28" customWidth="1"/>
    <col min="13301" max="13302" width="14" style="28" customWidth="1"/>
    <col min="13303" max="13303" width="8.42578125" style="28" customWidth="1"/>
    <col min="13304" max="13304" width="6.5703125" style="28" customWidth="1"/>
    <col min="13305" max="13305" width="11.28515625" style="28" customWidth="1"/>
    <col min="13306" max="13306" width="8.42578125" style="28" customWidth="1"/>
    <col min="13307" max="13307" width="8.140625" style="28" customWidth="1"/>
    <col min="13308" max="13308" width="13.140625" style="28" customWidth="1"/>
    <col min="13309" max="13309" width="12.7109375" style="28" customWidth="1"/>
    <col min="13310" max="13310" width="11.28515625" style="28" customWidth="1"/>
    <col min="13311" max="13311" width="9.140625" style="28"/>
    <col min="13312" max="13312" width="13.7109375" style="28" customWidth="1"/>
    <col min="13313" max="13316" width="13.42578125" style="28" customWidth="1"/>
    <col min="13317" max="13320" width="11.7109375" style="28" customWidth="1"/>
    <col min="13321" max="13321" width="7.140625" style="28" customWidth="1"/>
    <col min="13322" max="13551" width="9.140625" style="28"/>
    <col min="13552" max="13552" width="2.5703125" style="28" customWidth="1"/>
    <col min="13553" max="13553" width="42.42578125" style="28" customWidth="1"/>
    <col min="13554" max="13554" width="20.42578125" style="28" customWidth="1"/>
    <col min="13555" max="13555" width="9" style="28" customWidth="1"/>
    <col min="13556" max="13556" width="9.5703125" style="28" customWidth="1"/>
    <col min="13557" max="13558" width="14" style="28" customWidth="1"/>
    <col min="13559" max="13559" width="8.42578125" style="28" customWidth="1"/>
    <col min="13560" max="13560" width="6.5703125" style="28" customWidth="1"/>
    <col min="13561" max="13561" width="11.28515625" style="28" customWidth="1"/>
    <col min="13562" max="13562" width="8.42578125" style="28" customWidth="1"/>
    <col min="13563" max="13563" width="8.140625" style="28" customWidth="1"/>
    <col min="13564" max="13564" width="13.140625" style="28" customWidth="1"/>
    <col min="13565" max="13565" width="12.7109375" style="28" customWidth="1"/>
    <col min="13566" max="13566" width="11.28515625" style="28" customWidth="1"/>
    <col min="13567" max="13567" width="9.140625" style="28"/>
    <col min="13568" max="13568" width="13.7109375" style="28" customWidth="1"/>
    <col min="13569" max="13572" width="13.42578125" style="28" customWidth="1"/>
    <col min="13573" max="13576" width="11.7109375" style="28" customWidth="1"/>
    <col min="13577" max="13577" width="7.140625" style="28" customWidth="1"/>
    <col min="13578" max="13807" width="9.140625" style="28"/>
    <col min="13808" max="13808" width="2.5703125" style="28" customWidth="1"/>
    <col min="13809" max="13809" width="42.42578125" style="28" customWidth="1"/>
    <col min="13810" max="13810" width="20.42578125" style="28" customWidth="1"/>
    <col min="13811" max="13811" width="9" style="28" customWidth="1"/>
    <col min="13812" max="13812" width="9.5703125" style="28" customWidth="1"/>
    <col min="13813" max="13814" width="14" style="28" customWidth="1"/>
    <col min="13815" max="13815" width="8.42578125" style="28" customWidth="1"/>
    <col min="13816" max="13816" width="6.5703125" style="28" customWidth="1"/>
    <col min="13817" max="13817" width="11.28515625" style="28" customWidth="1"/>
    <col min="13818" max="13818" width="8.42578125" style="28" customWidth="1"/>
    <col min="13819" max="13819" width="8.140625" style="28" customWidth="1"/>
    <col min="13820" max="13820" width="13.140625" style="28" customWidth="1"/>
    <col min="13821" max="13821" width="12.7109375" style="28" customWidth="1"/>
    <col min="13822" max="13822" width="11.28515625" style="28" customWidth="1"/>
    <col min="13823" max="13823" width="9.140625" style="28"/>
    <col min="13824" max="13824" width="13.7109375" style="28" customWidth="1"/>
    <col min="13825" max="13828" width="13.42578125" style="28" customWidth="1"/>
    <col min="13829" max="13832" width="11.7109375" style="28" customWidth="1"/>
    <col min="13833" max="13833" width="7.140625" style="28" customWidth="1"/>
    <col min="13834" max="14063" width="9.140625" style="28"/>
    <col min="14064" max="14064" width="2.5703125" style="28" customWidth="1"/>
    <col min="14065" max="14065" width="42.42578125" style="28" customWidth="1"/>
    <col min="14066" max="14066" width="20.42578125" style="28" customWidth="1"/>
    <col min="14067" max="14067" width="9" style="28" customWidth="1"/>
    <col min="14068" max="14068" width="9.5703125" style="28" customWidth="1"/>
    <col min="14069" max="14070" width="14" style="28" customWidth="1"/>
    <col min="14071" max="14071" width="8.42578125" style="28" customWidth="1"/>
    <col min="14072" max="14072" width="6.5703125" style="28" customWidth="1"/>
    <col min="14073" max="14073" width="11.28515625" style="28" customWidth="1"/>
    <col min="14074" max="14074" width="8.42578125" style="28" customWidth="1"/>
    <col min="14075" max="14075" width="8.140625" style="28" customWidth="1"/>
    <col min="14076" max="14076" width="13.140625" style="28" customWidth="1"/>
    <col min="14077" max="14077" width="12.7109375" style="28" customWidth="1"/>
    <col min="14078" max="14078" width="11.28515625" style="28" customWidth="1"/>
    <col min="14079" max="14079" width="9.140625" style="28"/>
    <col min="14080" max="14080" width="13.7109375" style="28" customWidth="1"/>
    <col min="14081" max="14084" width="13.42578125" style="28" customWidth="1"/>
    <col min="14085" max="14088" width="11.7109375" style="28" customWidth="1"/>
    <col min="14089" max="14089" width="7.140625" style="28" customWidth="1"/>
    <col min="14090" max="14319" width="9.140625" style="28"/>
    <col min="14320" max="14320" width="2.5703125" style="28" customWidth="1"/>
    <col min="14321" max="14321" width="42.42578125" style="28" customWidth="1"/>
    <col min="14322" max="14322" width="20.42578125" style="28" customWidth="1"/>
    <col min="14323" max="14323" width="9" style="28" customWidth="1"/>
    <col min="14324" max="14324" width="9.5703125" style="28" customWidth="1"/>
    <col min="14325" max="14326" width="14" style="28" customWidth="1"/>
    <col min="14327" max="14327" width="8.42578125" style="28" customWidth="1"/>
    <col min="14328" max="14328" width="6.5703125" style="28" customWidth="1"/>
    <col min="14329" max="14329" width="11.28515625" style="28" customWidth="1"/>
    <col min="14330" max="14330" width="8.42578125" style="28" customWidth="1"/>
    <col min="14331" max="14331" width="8.140625" style="28" customWidth="1"/>
    <col min="14332" max="14332" width="13.140625" style="28" customWidth="1"/>
    <col min="14333" max="14333" width="12.7109375" style="28" customWidth="1"/>
    <col min="14334" max="14334" width="11.28515625" style="28" customWidth="1"/>
    <col min="14335" max="14335" width="9.140625" style="28"/>
    <col min="14336" max="14336" width="13.7109375" style="28" customWidth="1"/>
    <col min="14337" max="14340" width="13.42578125" style="28" customWidth="1"/>
    <col min="14341" max="14344" width="11.7109375" style="28" customWidth="1"/>
    <col min="14345" max="14345" width="7.140625" style="28" customWidth="1"/>
    <col min="14346" max="14575" width="9.140625" style="28"/>
    <col min="14576" max="14576" width="2.5703125" style="28" customWidth="1"/>
    <col min="14577" max="14577" width="42.42578125" style="28" customWidth="1"/>
    <col min="14578" max="14578" width="20.42578125" style="28" customWidth="1"/>
    <col min="14579" max="14579" width="9" style="28" customWidth="1"/>
    <col min="14580" max="14580" width="9.5703125" style="28" customWidth="1"/>
    <col min="14581" max="14582" width="14" style="28" customWidth="1"/>
    <col min="14583" max="14583" width="8.42578125" style="28" customWidth="1"/>
    <col min="14584" max="14584" width="6.5703125" style="28" customWidth="1"/>
    <col min="14585" max="14585" width="11.28515625" style="28" customWidth="1"/>
    <col min="14586" max="14586" width="8.42578125" style="28" customWidth="1"/>
    <col min="14587" max="14587" width="8.140625" style="28" customWidth="1"/>
    <col min="14588" max="14588" width="13.140625" style="28" customWidth="1"/>
    <col min="14589" max="14589" width="12.7109375" style="28" customWidth="1"/>
    <col min="14590" max="14590" width="11.28515625" style="28" customWidth="1"/>
    <col min="14591" max="14591" width="9.140625" style="28"/>
    <col min="14592" max="14592" width="13.7109375" style="28" customWidth="1"/>
    <col min="14593" max="14596" width="13.42578125" style="28" customWidth="1"/>
    <col min="14597" max="14600" width="11.7109375" style="28" customWidth="1"/>
    <col min="14601" max="14601" width="7.140625" style="28" customWidth="1"/>
    <col min="14602" max="14831" width="9.140625" style="28"/>
    <col min="14832" max="14832" width="2.5703125" style="28" customWidth="1"/>
    <col min="14833" max="14833" width="42.42578125" style="28" customWidth="1"/>
    <col min="14834" max="14834" width="20.42578125" style="28" customWidth="1"/>
    <col min="14835" max="14835" width="9" style="28" customWidth="1"/>
    <col min="14836" max="14836" width="9.5703125" style="28" customWidth="1"/>
    <col min="14837" max="14838" width="14" style="28" customWidth="1"/>
    <col min="14839" max="14839" width="8.42578125" style="28" customWidth="1"/>
    <col min="14840" max="14840" width="6.5703125" style="28" customWidth="1"/>
    <col min="14841" max="14841" width="11.28515625" style="28" customWidth="1"/>
    <col min="14842" max="14842" width="8.42578125" style="28" customWidth="1"/>
    <col min="14843" max="14843" width="8.140625" style="28" customWidth="1"/>
    <col min="14844" max="14844" width="13.140625" style="28" customWidth="1"/>
    <col min="14845" max="14845" width="12.7109375" style="28" customWidth="1"/>
    <col min="14846" max="14846" width="11.28515625" style="28" customWidth="1"/>
    <col min="14847" max="14847" width="9.140625" style="28"/>
    <col min="14848" max="14848" width="13.7109375" style="28" customWidth="1"/>
    <col min="14849" max="14852" width="13.42578125" style="28" customWidth="1"/>
    <col min="14853" max="14856" width="11.7109375" style="28" customWidth="1"/>
    <col min="14857" max="14857" width="7.140625" style="28" customWidth="1"/>
    <col min="14858" max="15087" width="9.140625" style="28"/>
    <col min="15088" max="15088" width="2.5703125" style="28" customWidth="1"/>
    <col min="15089" max="15089" width="42.42578125" style="28" customWidth="1"/>
    <col min="15090" max="15090" width="20.42578125" style="28" customWidth="1"/>
    <col min="15091" max="15091" width="9" style="28" customWidth="1"/>
    <col min="15092" max="15092" width="9.5703125" style="28" customWidth="1"/>
    <col min="15093" max="15094" width="14" style="28" customWidth="1"/>
    <col min="15095" max="15095" width="8.42578125" style="28" customWidth="1"/>
    <col min="15096" max="15096" width="6.5703125" style="28" customWidth="1"/>
    <col min="15097" max="15097" width="11.28515625" style="28" customWidth="1"/>
    <col min="15098" max="15098" width="8.42578125" style="28" customWidth="1"/>
    <col min="15099" max="15099" width="8.140625" style="28" customWidth="1"/>
    <col min="15100" max="15100" width="13.140625" style="28" customWidth="1"/>
    <col min="15101" max="15101" width="12.7109375" style="28" customWidth="1"/>
    <col min="15102" max="15102" width="11.28515625" style="28" customWidth="1"/>
    <col min="15103" max="15103" width="9.140625" style="28"/>
    <col min="15104" max="15104" width="13.7109375" style="28" customWidth="1"/>
    <col min="15105" max="15108" width="13.42578125" style="28" customWidth="1"/>
    <col min="15109" max="15112" width="11.7109375" style="28" customWidth="1"/>
    <col min="15113" max="15113" width="7.140625" style="28" customWidth="1"/>
    <col min="15114" max="15343" width="9.140625" style="28"/>
    <col min="15344" max="15344" width="2.5703125" style="28" customWidth="1"/>
    <col min="15345" max="15345" width="42.42578125" style="28" customWidth="1"/>
    <col min="15346" max="15346" width="20.42578125" style="28" customWidth="1"/>
    <col min="15347" max="15347" width="9" style="28" customWidth="1"/>
    <col min="15348" max="15348" width="9.5703125" style="28" customWidth="1"/>
    <col min="15349" max="15350" width="14" style="28" customWidth="1"/>
    <col min="15351" max="15351" width="8.42578125" style="28" customWidth="1"/>
    <col min="15352" max="15352" width="6.5703125" style="28" customWidth="1"/>
    <col min="15353" max="15353" width="11.28515625" style="28" customWidth="1"/>
    <col min="15354" max="15354" width="8.42578125" style="28" customWidth="1"/>
    <col min="15355" max="15355" width="8.140625" style="28" customWidth="1"/>
    <col min="15356" max="15356" width="13.140625" style="28" customWidth="1"/>
    <col min="15357" max="15357" width="12.7109375" style="28" customWidth="1"/>
    <col min="15358" max="15358" width="11.28515625" style="28" customWidth="1"/>
    <col min="15359" max="15359" width="9.140625" style="28"/>
    <col min="15360" max="15360" width="13.7109375" style="28" customWidth="1"/>
    <col min="15361" max="15364" width="13.42578125" style="28" customWidth="1"/>
    <col min="15365" max="15368" width="11.7109375" style="28" customWidth="1"/>
    <col min="15369" max="15369" width="7.140625" style="28" customWidth="1"/>
    <col min="15370" max="15599" width="9.140625" style="28"/>
    <col min="15600" max="15600" width="2.5703125" style="28" customWidth="1"/>
    <col min="15601" max="15601" width="42.42578125" style="28" customWidth="1"/>
    <col min="15602" max="15602" width="20.42578125" style="28" customWidth="1"/>
    <col min="15603" max="15603" width="9" style="28" customWidth="1"/>
    <col min="15604" max="15604" width="9.5703125" style="28" customWidth="1"/>
    <col min="15605" max="15606" width="14" style="28" customWidth="1"/>
    <col min="15607" max="15607" width="8.42578125" style="28" customWidth="1"/>
    <col min="15608" max="15608" width="6.5703125" style="28" customWidth="1"/>
    <col min="15609" max="15609" width="11.28515625" style="28" customWidth="1"/>
    <col min="15610" max="15610" width="8.42578125" style="28" customWidth="1"/>
    <col min="15611" max="15611" width="8.140625" style="28" customWidth="1"/>
    <col min="15612" max="15612" width="13.140625" style="28" customWidth="1"/>
    <col min="15613" max="15613" width="12.7109375" style="28" customWidth="1"/>
    <col min="15614" max="15614" width="11.28515625" style="28" customWidth="1"/>
    <col min="15615" max="15615" width="9.140625" style="28"/>
    <col min="15616" max="15616" width="13.7109375" style="28" customWidth="1"/>
    <col min="15617" max="15620" width="13.42578125" style="28" customWidth="1"/>
    <col min="15621" max="15624" width="11.7109375" style="28" customWidth="1"/>
    <col min="15625" max="15625" width="7.140625" style="28" customWidth="1"/>
    <col min="15626" max="15855" width="9.140625" style="28"/>
    <col min="15856" max="15856" width="2.5703125" style="28" customWidth="1"/>
    <col min="15857" max="15857" width="42.42578125" style="28" customWidth="1"/>
    <col min="15858" max="15858" width="20.42578125" style="28" customWidth="1"/>
    <col min="15859" max="15859" width="9" style="28" customWidth="1"/>
    <col min="15860" max="15860" width="9.5703125" style="28" customWidth="1"/>
    <col min="15861" max="15862" width="14" style="28" customWidth="1"/>
    <col min="15863" max="15863" width="8.42578125" style="28" customWidth="1"/>
    <col min="15864" max="15864" width="6.5703125" style="28" customWidth="1"/>
    <col min="15865" max="15865" width="11.28515625" style="28" customWidth="1"/>
    <col min="15866" max="15866" width="8.42578125" style="28" customWidth="1"/>
    <col min="15867" max="15867" width="8.140625" style="28" customWidth="1"/>
    <col min="15868" max="15868" width="13.140625" style="28" customWidth="1"/>
    <col min="15869" max="15869" width="12.7109375" style="28" customWidth="1"/>
    <col min="15870" max="15870" width="11.28515625" style="28" customWidth="1"/>
    <col min="15871" max="15871" width="9.140625" style="28"/>
    <col min="15872" max="15872" width="13.7109375" style="28" customWidth="1"/>
    <col min="15873" max="15876" width="13.42578125" style="28" customWidth="1"/>
    <col min="15877" max="15880" width="11.7109375" style="28" customWidth="1"/>
    <col min="15881" max="15881" width="7.140625" style="28" customWidth="1"/>
    <col min="15882" max="16111" width="9.140625" style="28"/>
    <col min="16112" max="16112" width="2.5703125" style="28" customWidth="1"/>
    <col min="16113" max="16113" width="42.42578125" style="28" customWidth="1"/>
    <col min="16114" max="16114" width="20.42578125" style="28" customWidth="1"/>
    <col min="16115" max="16115" width="9" style="28" customWidth="1"/>
    <col min="16116" max="16116" width="9.5703125" style="28" customWidth="1"/>
    <col min="16117" max="16118" width="14" style="28" customWidth="1"/>
    <col min="16119" max="16119" width="8.42578125" style="28" customWidth="1"/>
    <col min="16120" max="16120" width="6.5703125" style="28" customWidth="1"/>
    <col min="16121" max="16121" width="11.28515625" style="28" customWidth="1"/>
    <col min="16122" max="16122" width="8.42578125" style="28" customWidth="1"/>
    <col min="16123" max="16123" width="8.140625" style="28" customWidth="1"/>
    <col min="16124" max="16124" width="13.140625" style="28" customWidth="1"/>
    <col min="16125" max="16125" width="12.7109375" style="28" customWidth="1"/>
    <col min="16126" max="16126" width="11.28515625" style="28" customWidth="1"/>
    <col min="16127" max="16127" width="9.140625" style="28"/>
    <col min="16128" max="16128" width="13.7109375" style="28" customWidth="1"/>
    <col min="16129" max="16132" width="13.42578125" style="28" customWidth="1"/>
    <col min="16133" max="16136" width="11.7109375" style="28" customWidth="1"/>
    <col min="16137" max="16137" width="7.140625" style="28" customWidth="1"/>
    <col min="16138" max="16384" width="9.140625" style="28"/>
  </cols>
  <sheetData>
    <row r="1" spans="1:12" s="91" customFormat="1" ht="14.1" customHeight="1" x14ac:dyDescent="0.25">
      <c r="A1" s="1084" t="str">
        <f>'Low Cost Housing'!A1:I1</f>
        <v>NAME OF INSURANCE COMPANY</v>
      </c>
      <c r="B1" s="1084"/>
      <c r="C1" s="1084"/>
      <c r="D1" s="1084"/>
      <c r="E1" s="1084"/>
      <c r="F1" s="1084"/>
      <c r="G1" s="1084"/>
      <c r="H1" s="1084"/>
      <c r="I1" s="1084"/>
    </row>
    <row r="2" spans="1:12" s="91" customFormat="1" ht="14.1" customHeight="1" x14ac:dyDescent="0.25">
      <c r="A2" s="1064" t="str">
        <f>'Low Cost Housing'!A2:I2</f>
        <v>STATEMENT OF CAPITAL, RESERVES AND SURPLUS INVESTMENTS</v>
      </c>
      <c r="B2" s="1064"/>
      <c r="C2" s="1064"/>
      <c r="D2" s="1064"/>
      <c r="E2" s="1064"/>
      <c r="F2" s="1064"/>
      <c r="G2" s="1064"/>
      <c r="H2" s="1064"/>
      <c r="I2" s="1064"/>
    </row>
    <row r="3" spans="1:12" s="91" customFormat="1" ht="14.1" customHeight="1" x14ac:dyDescent="0.25">
      <c r="A3" s="1064" t="str">
        <f>'Low Cost Housing'!A3:I3</f>
        <v>AS OF DATE</v>
      </c>
      <c r="B3" s="1064"/>
      <c r="C3" s="1064"/>
      <c r="D3" s="1064"/>
      <c r="E3" s="1064"/>
      <c r="F3" s="1064"/>
      <c r="G3" s="1064"/>
      <c r="H3" s="1064"/>
      <c r="I3" s="1064"/>
    </row>
    <row r="4" spans="1:12" s="91" customFormat="1" ht="14.1" customHeight="1" thickBot="1" x14ac:dyDescent="0.25">
      <c r="A4" s="93"/>
      <c r="B4" s="93"/>
      <c r="C4" s="93"/>
      <c r="D4" s="93"/>
      <c r="E4" s="93"/>
      <c r="F4" s="93"/>
      <c r="G4" s="93"/>
      <c r="H4" s="93"/>
      <c r="I4" s="93"/>
    </row>
    <row r="5" spans="1:12" s="25" customFormat="1" ht="12.75" customHeight="1" x14ac:dyDescent="0.25">
      <c r="A5" s="966" t="s">
        <v>199</v>
      </c>
      <c r="B5" s="968"/>
      <c r="C5" s="975" t="s">
        <v>235</v>
      </c>
      <c r="D5" s="1050" t="s">
        <v>236</v>
      </c>
      <c r="E5" s="1050"/>
      <c r="F5" s="1050"/>
      <c r="G5" s="1050"/>
      <c r="H5" s="1111" t="s">
        <v>202</v>
      </c>
      <c r="I5" s="1112"/>
    </row>
    <row r="6" spans="1:12" s="25" customFormat="1" ht="12.75" customHeight="1" x14ac:dyDescent="0.25">
      <c r="A6" s="969"/>
      <c r="B6" s="971"/>
      <c r="C6" s="976"/>
      <c r="D6" s="1085" t="s">
        <v>237</v>
      </c>
      <c r="E6" s="1085" t="s">
        <v>238</v>
      </c>
      <c r="F6" s="1085" t="s">
        <v>239</v>
      </c>
      <c r="G6" s="1085" t="s">
        <v>240</v>
      </c>
      <c r="H6" s="1085" t="s">
        <v>387</v>
      </c>
      <c r="I6" s="1085" t="s">
        <v>349</v>
      </c>
      <c r="J6" s="332"/>
      <c r="K6" s="332"/>
      <c r="L6" s="332"/>
    </row>
    <row r="7" spans="1:12" s="25" customFormat="1" ht="12.75" customHeight="1" x14ac:dyDescent="0.25">
      <c r="A7" s="969"/>
      <c r="B7" s="971"/>
      <c r="C7" s="976"/>
      <c r="D7" s="976"/>
      <c r="E7" s="976"/>
      <c r="F7" s="976"/>
      <c r="G7" s="976"/>
      <c r="H7" s="976"/>
      <c r="I7" s="976"/>
      <c r="J7" s="332"/>
      <c r="K7" s="332"/>
      <c r="L7" s="332"/>
    </row>
    <row r="8" spans="1:12" s="25" customFormat="1" ht="12.75" customHeight="1" x14ac:dyDescent="0.25">
      <c r="A8" s="969"/>
      <c r="B8" s="971"/>
      <c r="C8" s="976"/>
      <c r="D8" s="976"/>
      <c r="E8" s="976"/>
      <c r="F8" s="976"/>
      <c r="G8" s="976"/>
      <c r="H8" s="976"/>
      <c r="I8" s="976"/>
      <c r="J8" s="332"/>
      <c r="K8" s="332"/>
      <c r="L8" s="332"/>
    </row>
    <row r="9" spans="1:12" s="25" customFormat="1" ht="12.75" customHeight="1" x14ac:dyDescent="0.25">
      <c r="A9" s="972"/>
      <c r="B9" s="974"/>
      <c r="C9" s="976"/>
      <c r="D9" s="976"/>
      <c r="E9" s="976"/>
      <c r="F9" s="976"/>
      <c r="G9" s="976"/>
      <c r="H9" s="977"/>
      <c r="I9" s="977"/>
      <c r="J9" s="332"/>
      <c r="K9" s="332"/>
      <c r="L9" s="332"/>
    </row>
    <row r="10" spans="1:12" ht="12.75" customHeight="1" thickBot="1" x14ac:dyDescent="0.25">
      <c r="A10" s="1107"/>
      <c r="B10" s="1108"/>
      <c r="C10" s="98"/>
      <c r="D10" s="98"/>
      <c r="E10" s="98"/>
      <c r="F10" s="98"/>
      <c r="G10" s="98"/>
      <c r="H10" s="98"/>
      <c r="I10" s="98"/>
    </row>
    <row r="11" spans="1:12" ht="12.75" customHeight="1" x14ac:dyDescent="0.2">
      <c r="A11" s="124"/>
      <c r="B11" s="319"/>
      <c r="C11" s="31"/>
      <c r="D11" s="31"/>
      <c r="E11" s="31"/>
      <c r="F11" s="31"/>
      <c r="G11" s="31"/>
      <c r="H11" s="31"/>
      <c r="I11" s="31"/>
    </row>
    <row r="12" spans="1:12" ht="12.75" customHeight="1" x14ac:dyDescent="0.2">
      <c r="A12" s="321" t="s">
        <v>193</v>
      </c>
      <c r="B12" s="322"/>
      <c r="C12" s="36"/>
      <c r="D12" s="36"/>
      <c r="E12" s="36"/>
      <c r="F12" s="36"/>
      <c r="G12" s="36"/>
      <c r="H12" s="116"/>
      <c r="I12" s="116"/>
    </row>
    <row r="13" spans="1:12" ht="12.75" customHeight="1" x14ac:dyDescent="0.2">
      <c r="A13" s="339">
        <v>1</v>
      </c>
      <c r="B13" s="104"/>
      <c r="C13" s="104"/>
      <c r="D13" s="104"/>
      <c r="E13" s="104"/>
      <c r="F13" s="104"/>
      <c r="G13" s="104"/>
      <c r="H13" s="104"/>
      <c r="I13" s="104"/>
    </row>
    <row r="14" spans="1:12" ht="12.75" customHeight="1" x14ac:dyDescent="0.2">
      <c r="A14" s="339">
        <v>2</v>
      </c>
      <c r="B14" s="105"/>
      <c r="C14" s="105"/>
      <c r="D14" s="105"/>
      <c r="E14" s="105"/>
      <c r="F14" s="105"/>
      <c r="G14" s="105"/>
      <c r="H14" s="105"/>
      <c r="I14" s="105"/>
    </row>
    <row r="15" spans="1:12" ht="12.75" customHeight="1" x14ac:dyDescent="0.2">
      <c r="A15" s="339">
        <v>3</v>
      </c>
      <c r="B15" s="105"/>
      <c r="C15" s="105"/>
      <c r="D15" s="105"/>
      <c r="E15" s="105"/>
      <c r="F15" s="105"/>
      <c r="G15" s="105"/>
      <c r="H15" s="105"/>
      <c r="I15" s="105"/>
    </row>
    <row r="16" spans="1:12" ht="12.75" customHeight="1" x14ac:dyDescent="0.2">
      <c r="A16" s="339">
        <v>4</v>
      </c>
      <c r="B16" s="106"/>
      <c r="C16" s="106"/>
      <c r="D16" s="106"/>
      <c r="E16" s="106"/>
      <c r="F16" s="106"/>
      <c r="G16" s="106"/>
      <c r="H16" s="106"/>
      <c r="I16" s="106"/>
    </row>
    <row r="17" spans="1:9" ht="12.75" customHeight="1" x14ac:dyDescent="0.2">
      <c r="A17" s="132"/>
      <c r="B17" s="31"/>
      <c r="C17" s="31"/>
      <c r="D17" s="31"/>
      <c r="E17" s="31"/>
      <c r="F17" s="31"/>
      <c r="G17" s="31"/>
      <c r="H17" s="31"/>
      <c r="I17" s="31"/>
    </row>
    <row r="18" spans="1:9" ht="12.75" customHeight="1" thickBot="1" x14ac:dyDescent="0.25">
      <c r="A18" s="132"/>
      <c r="B18" s="324"/>
      <c r="C18" s="36"/>
      <c r="D18" s="36"/>
      <c r="E18" s="36"/>
      <c r="F18" s="36"/>
      <c r="G18" s="36"/>
      <c r="H18" s="325"/>
      <c r="I18" s="325"/>
    </row>
    <row r="19" spans="1:9" ht="12.75" customHeight="1" x14ac:dyDescent="0.2">
      <c r="A19" s="127" t="s">
        <v>241</v>
      </c>
      <c r="B19" s="326"/>
      <c r="C19" s="36"/>
      <c r="D19" s="58"/>
      <c r="E19" s="58"/>
      <c r="F19" s="58"/>
      <c r="G19" s="58"/>
      <c r="H19" s="333">
        <f t="shared" ref="H19:I19" si="0">SUM(H13:H16)</f>
        <v>0</v>
      </c>
      <c r="I19" s="333">
        <f t="shared" si="0"/>
        <v>0</v>
      </c>
    </row>
    <row r="20" spans="1:9" ht="13.5" customHeight="1" thickBot="1" x14ac:dyDescent="0.25">
      <c r="A20" s="327" t="s">
        <v>208</v>
      </c>
      <c r="B20" s="328"/>
      <c r="C20" s="116"/>
      <c r="D20" s="351"/>
      <c r="E20" s="351"/>
      <c r="F20" s="351"/>
      <c r="G20" s="116"/>
      <c r="H20" s="160"/>
      <c r="I20" s="160"/>
    </row>
    <row r="21" spans="1:9" s="715" customFormat="1" ht="12.75" customHeight="1" thickBot="1" x14ac:dyDescent="0.25">
      <c r="A21" s="710" t="s">
        <v>242</v>
      </c>
      <c r="B21" s="711"/>
      <c r="C21" s="712"/>
      <c r="D21" s="707"/>
      <c r="E21" s="707"/>
      <c r="F21" s="707"/>
      <c r="G21" s="707"/>
      <c r="H21" s="713">
        <f t="shared" ref="H21:I21" si="1">H19-H20</f>
        <v>0</v>
      </c>
      <c r="I21" s="713">
        <f t="shared" si="1"/>
        <v>0</v>
      </c>
    </row>
  </sheetData>
  <mergeCells count="14">
    <mergeCell ref="A10:B10"/>
    <mergeCell ref="E6:E9"/>
    <mergeCell ref="F6:F9"/>
    <mergeCell ref="G6:G9"/>
    <mergeCell ref="H6:H9"/>
    <mergeCell ref="A1:I1"/>
    <mergeCell ref="A3:I3"/>
    <mergeCell ref="A2:I2"/>
    <mergeCell ref="A5:B9"/>
    <mergeCell ref="C5:C9"/>
    <mergeCell ref="D5:G5"/>
    <mergeCell ref="H5:I5"/>
    <mergeCell ref="I6:I9"/>
    <mergeCell ref="D6:D9"/>
  </mergeCells>
  <pageMargins left="0.5" right="0.5" top="1" bottom="0.5" header="0.2" footer="0.1"/>
  <pageSetup paperSize="5" scale="52" fitToHeight="0" orientation="landscape" r:id="rId1"/>
  <headerFooter>
    <oddFooter>&amp;R&amp;"Arial,Bold"&amp;10Page 40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9" tint="0.39997558519241921"/>
    <pageSetUpPr fitToPage="1"/>
  </sheetPr>
  <dimension ref="A1:I21"/>
  <sheetViews>
    <sheetView showGridLines="0" zoomScale="85" zoomScaleNormal="85" zoomScaleSheetLayoutView="70" zoomScalePageLayoutView="40" workbookViewId="0">
      <selection activeCell="H11" sqref="H11"/>
    </sheetView>
  </sheetViews>
  <sheetFormatPr defaultRowHeight="12.75" customHeight="1" x14ac:dyDescent="0.2"/>
  <cols>
    <col min="1" max="1" width="2.7109375" style="87" customWidth="1"/>
    <col min="2" max="2" width="42.42578125" style="28" customWidth="1"/>
    <col min="3" max="3" width="11.85546875" style="28" customWidth="1"/>
    <col min="4" max="6" width="12.7109375" style="28" customWidth="1"/>
    <col min="7" max="8" width="14.7109375" style="28" customWidth="1"/>
    <col min="9" max="9" width="12.7109375" style="28" customWidth="1"/>
    <col min="10" max="249" width="9.140625" style="28"/>
    <col min="250" max="250" width="2.7109375" style="28" customWidth="1"/>
    <col min="251" max="251" width="42.42578125" style="28" customWidth="1"/>
    <col min="252" max="252" width="11.85546875" style="28" customWidth="1"/>
    <col min="253" max="255" width="12.7109375" style="28" customWidth="1"/>
    <col min="256" max="259" width="14.7109375" style="28" customWidth="1"/>
    <col min="260" max="264" width="12.7109375" style="28" customWidth="1"/>
    <col min="265" max="265" width="11.42578125" style="28" customWidth="1"/>
    <col min="266" max="505" width="9.140625" style="28"/>
    <col min="506" max="506" width="2.7109375" style="28" customWidth="1"/>
    <col min="507" max="507" width="42.42578125" style="28" customWidth="1"/>
    <col min="508" max="508" width="11.85546875" style="28" customWidth="1"/>
    <col min="509" max="511" width="12.7109375" style="28" customWidth="1"/>
    <col min="512" max="515" width="14.7109375" style="28" customWidth="1"/>
    <col min="516" max="520" width="12.7109375" style="28" customWidth="1"/>
    <col min="521" max="521" width="11.42578125" style="28" customWidth="1"/>
    <col min="522" max="761" width="9.140625" style="28"/>
    <col min="762" max="762" width="2.7109375" style="28" customWidth="1"/>
    <col min="763" max="763" width="42.42578125" style="28" customWidth="1"/>
    <col min="764" max="764" width="11.85546875" style="28" customWidth="1"/>
    <col min="765" max="767" width="12.7109375" style="28" customWidth="1"/>
    <col min="768" max="771" width="14.7109375" style="28" customWidth="1"/>
    <col min="772" max="776" width="12.7109375" style="28" customWidth="1"/>
    <col min="777" max="777" width="11.42578125" style="28" customWidth="1"/>
    <col min="778" max="1017" width="9.140625" style="28"/>
    <col min="1018" max="1018" width="2.7109375" style="28" customWidth="1"/>
    <col min="1019" max="1019" width="42.42578125" style="28" customWidth="1"/>
    <col min="1020" max="1020" width="11.85546875" style="28" customWidth="1"/>
    <col min="1021" max="1023" width="12.7109375" style="28" customWidth="1"/>
    <col min="1024" max="1027" width="14.7109375" style="28" customWidth="1"/>
    <col min="1028" max="1032" width="12.7109375" style="28" customWidth="1"/>
    <col min="1033" max="1033" width="11.42578125" style="28" customWidth="1"/>
    <col min="1034" max="1273" width="9.140625" style="28"/>
    <col min="1274" max="1274" width="2.7109375" style="28" customWidth="1"/>
    <col min="1275" max="1275" width="42.42578125" style="28" customWidth="1"/>
    <col min="1276" max="1276" width="11.85546875" style="28" customWidth="1"/>
    <col min="1277" max="1279" width="12.7109375" style="28" customWidth="1"/>
    <col min="1280" max="1283" width="14.7109375" style="28" customWidth="1"/>
    <col min="1284" max="1288" width="12.7109375" style="28" customWidth="1"/>
    <col min="1289" max="1289" width="11.42578125" style="28" customWidth="1"/>
    <col min="1290" max="1529" width="9.140625" style="28"/>
    <col min="1530" max="1530" width="2.7109375" style="28" customWidth="1"/>
    <col min="1531" max="1531" width="42.42578125" style="28" customWidth="1"/>
    <col min="1532" max="1532" width="11.85546875" style="28" customWidth="1"/>
    <col min="1533" max="1535" width="12.7109375" style="28" customWidth="1"/>
    <col min="1536" max="1539" width="14.7109375" style="28" customWidth="1"/>
    <col min="1540" max="1544" width="12.7109375" style="28" customWidth="1"/>
    <col min="1545" max="1545" width="11.42578125" style="28" customWidth="1"/>
    <col min="1546" max="1785" width="9.140625" style="28"/>
    <col min="1786" max="1786" width="2.7109375" style="28" customWidth="1"/>
    <col min="1787" max="1787" width="42.42578125" style="28" customWidth="1"/>
    <col min="1788" max="1788" width="11.85546875" style="28" customWidth="1"/>
    <col min="1789" max="1791" width="12.7109375" style="28" customWidth="1"/>
    <col min="1792" max="1795" width="14.7109375" style="28" customWidth="1"/>
    <col min="1796" max="1800" width="12.7109375" style="28" customWidth="1"/>
    <col min="1801" max="1801" width="11.42578125" style="28" customWidth="1"/>
    <col min="1802" max="2041" width="9.140625" style="28"/>
    <col min="2042" max="2042" width="2.7109375" style="28" customWidth="1"/>
    <col min="2043" max="2043" width="42.42578125" style="28" customWidth="1"/>
    <col min="2044" max="2044" width="11.85546875" style="28" customWidth="1"/>
    <col min="2045" max="2047" width="12.7109375" style="28" customWidth="1"/>
    <col min="2048" max="2051" width="14.7109375" style="28" customWidth="1"/>
    <col min="2052" max="2056" width="12.7109375" style="28" customWidth="1"/>
    <col min="2057" max="2057" width="11.42578125" style="28" customWidth="1"/>
    <col min="2058" max="2297" width="9.140625" style="28"/>
    <col min="2298" max="2298" width="2.7109375" style="28" customWidth="1"/>
    <col min="2299" max="2299" width="42.42578125" style="28" customWidth="1"/>
    <col min="2300" max="2300" width="11.85546875" style="28" customWidth="1"/>
    <col min="2301" max="2303" width="12.7109375" style="28" customWidth="1"/>
    <col min="2304" max="2307" width="14.7109375" style="28" customWidth="1"/>
    <col min="2308" max="2312" width="12.7109375" style="28" customWidth="1"/>
    <col min="2313" max="2313" width="11.42578125" style="28" customWidth="1"/>
    <col min="2314" max="2553" width="9.140625" style="28"/>
    <col min="2554" max="2554" width="2.7109375" style="28" customWidth="1"/>
    <col min="2555" max="2555" width="42.42578125" style="28" customWidth="1"/>
    <col min="2556" max="2556" width="11.85546875" style="28" customWidth="1"/>
    <col min="2557" max="2559" width="12.7109375" style="28" customWidth="1"/>
    <col min="2560" max="2563" width="14.7109375" style="28" customWidth="1"/>
    <col min="2564" max="2568" width="12.7109375" style="28" customWidth="1"/>
    <col min="2569" max="2569" width="11.42578125" style="28" customWidth="1"/>
    <col min="2570" max="2809" width="9.140625" style="28"/>
    <col min="2810" max="2810" width="2.7109375" style="28" customWidth="1"/>
    <col min="2811" max="2811" width="42.42578125" style="28" customWidth="1"/>
    <col min="2812" max="2812" width="11.85546875" style="28" customWidth="1"/>
    <col min="2813" max="2815" width="12.7109375" style="28" customWidth="1"/>
    <col min="2816" max="2819" width="14.7109375" style="28" customWidth="1"/>
    <col min="2820" max="2824" width="12.7109375" style="28" customWidth="1"/>
    <col min="2825" max="2825" width="11.42578125" style="28" customWidth="1"/>
    <col min="2826" max="3065" width="9.140625" style="28"/>
    <col min="3066" max="3066" width="2.7109375" style="28" customWidth="1"/>
    <col min="3067" max="3067" width="42.42578125" style="28" customWidth="1"/>
    <col min="3068" max="3068" width="11.85546875" style="28" customWidth="1"/>
    <col min="3069" max="3071" width="12.7109375" style="28" customWidth="1"/>
    <col min="3072" max="3075" width="14.7109375" style="28" customWidth="1"/>
    <col min="3076" max="3080" width="12.7109375" style="28" customWidth="1"/>
    <col min="3081" max="3081" width="11.42578125" style="28" customWidth="1"/>
    <col min="3082" max="3321" width="9.140625" style="28"/>
    <col min="3322" max="3322" width="2.7109375" style="28" customWidth="1"/>
    <col min="3323" max="3323" width="42.42578125" style="28" customWidth="1"/>
    <col min="3324" max="3324" width="11.85546875" style="28" customWidth="1"/>
    <col min="3325" max="3327" width="12.7109375" style="28" customWidth="1"/>
    <col min="3328" max="3331" width="14.7109375" style="28" customWidth="1"/>
    <col min="3332" max="3336" width="12.7109375" style="28" customWidth="1"/>
    <col min="3337" max="3337" width="11.42578125" style="28" customWidth="1"/>
    <col min="3338" max="3577" width="9.140625" style="28"/>
    <col min="3578" max="3578" width="2.7109375" style="28" customWidth="1"/>
    <col min="3579" max="3579" width="42.42578125" style="28" customWidth="1"/>
    <col min="3580" max="3580" width="11.85546875" style="28" customWidth="1"/>
    <col min="3581" max="3583" width="12.7109375" style="28" customWidth="1"/>
    <col min="3584" max="3587" width="14.7109375" style="28" customWidth="1"/>
    <col min="3588" max="3592" width="12.7109375" style="28" customWidth="1"/>
    <col min="3593" max="3593" width="11.42578125" style="28" customWidth="1"/>
    <col min="3594" max="3833" width="9.140625" style="28"/>
    <col min="3834" max="3834" width="2.7109375" style="28" customWidth="1"/>
    <col min="3835" max="3835" width="42.42578125" style="28" customWidth="1"/>
    <col min="3836" max="3836" width="11.85546875" style="28" customWidth="1"/>
    <col min="3837" max="3839" width="12.7109375" style="28" customWidth="1"/>
    <col min="3840" max="3843" width="14.7109375" style="28" customWidth="1"/>
    <col min="3844" max="3848" width="12.7109375" style="28" customWidth="1"/>
    <col min="3849" max="3849" width="11.42578125" style="28" customWidth="1"/>
    <col min="3850" max="4089" width="9.140625" style="28"/>
    <col min="4090" max="4090" width="2.7109375" style="28" customWidth="1"/>
    <col min="4091" max="4091" width="42.42578125" style="28" customWidth="1"/>
    <col min="4092" max="4092" width="11.85546875" style="28" customWidth="1"/>
    <col min="4093" max="4095" width="12.7109375" style="28" customWidth="1"/>
    <col min="4096" max="4099" width="14.7109375" style="28" customWidth="1"/>
    <col min="4100" max="4104" width="12.7109375" style="28" customWidth="1"/>
    <col min="4105" max="4105" width="11.42578125" style="28" customWidth="1"/>
    <col min="4106" max="4345" width="9.140625" style="28"/>
    <col min="4346" max="4346" width="2.7109375" style="28" customWidth="1"/>
    <col min="4347" max="4347" width="42.42578125" style="28" customWidth="1"/>
    <col min="4348" max="4348" width="11.85546875" style="28" customWidth="1"/>
    <col min="4349" max="4351" width="12.7109375" style="28" customWidth="1"/>
    <col min="4352" max="4355" width="14.7109375" style="28" customWidth="1"/>
    <col min="4356" max="4360" width="12.7109375" style="28" customWidth="1"/>
    <col min="4361" max="4361" width="11.42578125" style="28" customWidth="1"/>
    <col min="4362" max="4601" width="9.140625" style="28"/>
    <col min="4602" max="4602" width="2.7109375" style="28" customWidth="1"/>
    <col min="4603" max="4603" width="42.42578125" style="28" customWidth="1"/>
    <col min="4604" max="4604" width="11.85546875" style="28" customWidth="1"/>
    <col min="4605" max="4607" width="12.7109375" style="28" customWidth="1"/>
    <col min="4608" max="4611" width="14.7109375" style="28" customWidth="1"/>
    <col min="4612" max="4616" width="12.7109375" style="28" customWidth="1"/>
    <col min="4617" max="4617" width="11.42578125" style="28" customWidth="1"/>
    <col min="4618" max="4857" width="9.140625" style="28"/>
    <col min="4858" max="4858" width="2.7109375" style="28" customWidth="1"/>
    <col min="4859" max="4859" width="42.42578125" style="28" customWidth="1"/>
    <col min="4860" max="4860" width="11.85546875" style="28" customWidth="1"/>
    <col min="4861" max="4863" width="12.7109375" style="28" customWidth="1"/>
    <col min="4864" max="4867" width="14.7109375" style="28" customWidth="1"/>
    <col min="4868" max="4872" width="12.7109375" style="28" customWidth="1"/>
    <col min="4873" max="4873" width="11.42578125" style="28" customWidth="1"/>
    <col min="4874" max="5113" width="9.140625" style="28"/>
    <col min="5114" max="5114" width="2.7109375" style="28" customWidth="1"/>
    <col min="5115" max="5115" width="42.42578125" style="28" customWidth="1"/>
    <col min="5116" max="5116" width="11.85546875" style="28" customWidth="1"/>
    <col min="5117" max="5119" width="12.7109375" style="28" customWidth="1"/>
    <col min="5120" max="5123" width="14.7109375" style="28" customWidth="1"/>
    <col min="5124" max="5128" width="12.7109375" style="28" customWidth="1"/>
    <col min="5129" max="5129" width="11.42578125" style="28" customWidth="1"/>
    <col min="5130" max="5369" width="9.140625" style="28"/>
    <col min="5370" max="5370" width="2.7109375" style="28" customWidth="1"/>
    <col min="5371" max="5371" width="42.42578125" style="28" customWidth="1"/>
    <col min="5372" max="5372" width="11.85546875" style="28" customWidth="1"/>
    <col min="5373" max="5375" width="12.7109375" style="28" customWidth="1"/>
    <col min="5376" max="5379" width="14.7109375" style="28" customWidth="1"/>
    <col min="5380" max="5384" width="12.7109375" style="28" customWidth="1"/>
    <col min="5385" max="5385" width="11.42578125" style="28" customWidth="1"/>
    <col min="5386" max="5625" width="9.140625" style="28"/>
    <col min="5626" max="5626" width="2.7109375" style="28" customWidth="1"/>
    <col min="5627" max="5627" width="42.42578125" style="28" customWidth="1"/>
    <col min="5628" max="5628" width="11.85546875" style="28" customWidth="1"/>
    <col min="5629" max="5631" width="12.7109375" style="28" customWidth="1"/>
    <col min="5632" max="5635" width="14.7109375" style="28" customWidth="1"/>
    <col min="5636" max="5640" width="12.7109375" style="28" customWidth="1"/>
    <col min="5641" max="5641" width="11.42578125" style="28" customWidth="1"/>
    <col min="5642" max="5881" width="9.140625" style="28"/>
    <col min="5882" max="5882" width="2.7109375" style="28" customWidth="1"/>
    <col min="5883" max="5883" width="42.42578125" style="28" customWidth="1"/>
    <col min="5884" max="5884" width="11.85546875" style="28" customWidth="1"/>
    <col min="5885" max="5887" width="12.7109375" style="28" customWidth="1"/>
    <col min="5888" max="5891" width="14.7109375" style="28" customWidth="1"/>
    <col min="5892" max="5896" width="12.7109375" style="28" customWidth="1"/>
    <col min="5897" max="5897" width="11.42578125" style="28" customWidth="1"/>
    <col min="5898" max="6137" width="9.140625" style="28"/>
    <col min="6138" max="6138" width="2.7109375" style="28" customWidth="1"/>
    <col min="6139" max="6139" width="42.42578125" style="28" customWidth="1"/>
    <col min="6140" max="6140" width="11.85546875" style="28" customWidth="1"/>
    <col min="6141" max="6143" width="12.7109375" style="28" customWidth="1"/>
    <col min="6144" max="6147" width="14.7109375" style="28" customWidth="1"/>
    <col min="6148" max="6152" width="12.7109375" style="28" customWidth="1"/>
    <col min="6153" max="6153" width="11.42578125" style="28" customWidth="1"/>
    <col min="6154" max="6393" width="9.140625" style="28"/>
    <col min="6394" max="6394" width="2.7109375" style="28" customWidth="1"/>
    <col min="6395" max="6395" width="42.42578125" style="28" customWidth="1"/>
    <col min="6396" max="6396" width="11.85546875" style="28" customWidth="1"/>
    <col min="6397" max="6399" width="12.7109375" style="28" customWidth="1"/>
    <col min="6400" max="6403" width="14.7109375" style="28" customWidth="1"/>
    <col min="6404" max="6408" width="12.7109375" style="28" customWidth="1"/>
    <col min="6409" max="6409" width="11.42578125" style="28" customWidth="1"/>
    <col min="6410" max="6649" width="9.140625" style="28"/>
    <col min="6650" max="6650" width="2.7109375" style="28" customWidth="1"/>
    <col min="6651" max="6651" width="42.42578125" style="28" customWidth="1"/>
    <col min="6652" max="6652" width="11.85546875" style="28" customWidth="1"/>
    <col min="6653" max="6655" width="12.7109375" style="28" customWidth="1"/>
    <col min="6656" max="6659" width="14.7109375" style="28" customWidth="1"/>
    <col min="6660" max="6664" width="12.7109375" style="28" customWidth="1"/>
    <col min="6665" max="6665" width="11.42578125" style="28" customWidth="1"/>
    <col min="6666" max="6905" width="9.140625" style="28"/>
    <col min="6906" max="6906" width="2.7109375" style="28" customWidth="1"/>
    <col min="6907" max="6907" width="42.42578125" style="28" customWidth="1"/>
    <col min="6908" max="6908" width="11.85546875" style="28" customWidth="1"/>
    <col min="6909" max="6911" width="12.7109375" style="28" customWidth="1"/>
    <col min="6912" max="6915" width="14.7109375" style="28" customWidth="1"/>
    <col min="6916" max="6920" width="12.7109375" style="28" customWidth="1"/>
    <col min="6921" max="6921" width="11.42578125" style="28" customWidth="1"/>
    <col min="6922" max="7161" width="9.140625" style="28"/>
    <col min="7162" max="7162" width="2.7109375" style="28" customWidth="1"/>
    <col min="7163" max="7163" width="42.42578125" style="28" customWidth="1"/>
    <col min="7164" max="7164" width="11.85546875" style="28" customWidth="1"/>
    <col min="7165" max="7167" width="12.7109375" style="28" customWidth="1"/>
    <col min="7168" max="7171" width="14.7109375" style="28" customWidth="1"/>
    <col min="7172" max="7176" width="12.7109375" style="28" customWidth="1"/>
    <col min="7177" max="7177" width="11.42578125" style="28" customWidth="1"/>
    <col min="7178" max="7417" width="9.140625" style="28"/>
    <col min="7418" max="7418" width="2.7109375" style="28" customWidth="1"/>
    <col min="7419" max="7419" width="42.42578125" style="28" customWidth="1"/>
    <col min="7420" max="7420" width="11.85546875" style="28" customWidth="1"/>
    <col min="7421" max="7423" width="12.7109375" style="28" customWidth="1"/>
    <col min="7424" max="7427" width="14.7109375" style="28" customWidth="1"/>
    <col min="7428" max="7432" width="12.7109375" style="28" customWidth="1"/>
    <col min="7433" max="7433" width="11.42578125" style="28" customWidth="1"/>
    <col min="7434" max="7673" width="9.140625" style="28"/>
    <col min="7674" max="7674" width="2.7109375" style="28" customWidth="1"/>
    <col min="7675" max="7675" width="42.42578125" style="28" customWidth="1"/>
    <col min="7676" max="7676" width="11.85546875" style="28" customWidth="1"/>
    <col min="7677" max="7679" width="12.7109375" style="28" customWidth="1"/>
    <col min="7680" max="7683" width="14.7109375" style="28" customWidth="1"/>
    <col min="7684" max="7688" width="12.7109375" style="28" customWidth="1"/>
    <col min="7689" max="7689" width="11.42578125" style="28" customWidth="1"/>
    <col min="7690" max="7929" width="9.140625" style="28"/>
    <col min="7930" max="7930" width="2.7109375" style="28" customWidth="1"/>
    <col min="7931" max="7931" width="42.42578125" style="28" customWidth="1"/>
    <col min="7932" max="7932" width="11.85546875" style="28" customWidth="1"/>
    <col min="7933" max="7935" width="12.7109375" style="28" customWidth="1"/>
    <col min="7936" max="7939" width="14.7109375" style="28" customWidth="1"/>
    <col min="7940" max="7944" width="12.7109375" style="28" customWidth="1"/>
    <col min="7945" max="7945" width="11.42578125" style="28" customWidth="1"/>
    <col min="7946" max="8185" width="9.140625" style="28"/>
    <col min="8186" max="8186" width="2.7109375" style="28" customWidth="1"/>
    <col min="8187" max="8187" width="42.42578125" style="28" customWidth="1"/>
    <col min="8188" max="8188" width="11.85546875" style="28" customWidth="1"/>
    <col min="8189" max="8191" width="12.7109375" style="28" customWidth="1"/>
    <col min="8192" max="8195" width="14.7109375" style="28" customWidth="1"/>
    <col min="8196" max="8200" width="12.7109375" style="28" customWidth="1"/>
    <col min="8201" max="8201" width="11.42578125" style="28" customWidth="1"/>
    <col min="8202" max="8441" width="9.140625" style="28"/>
    <col min="8442" max="8442" width="2.7109375" style="28" customWidth="1"/>
    <col min="8443" max="8443" width="42.42578125" style="28" customWidth="1"/>
    <col min="8444" max="8444" width="11.85546875" style="28" customWidth="1"/>
    <col min="8445" max="8447" width="12.7109375" style="28" customWidth="1"/>
    <col min="8448" max="8451" width="14.7109375" style="28" customWidth="1"/>
    <col min="8452" max="8456" width="12.7109375" style="28" customWidth="1"/>
    <col min="8457" max="8457" width="11.42578125" style="28" customWidth="1"/>
    <col min="8458" max="8697" width="9.140625" style="28"/>
    <col min="8698" max="8698" width="2.7109375" style="28" customWidth="1"/>
    <col min="8699" max="8699" width="42.42578125" style="28" customWidth="1"/>
    <col min="8700" max="8700" width="11.85546875" style="28" customWidth="1"/>
    <col min="8701" max="8703" width="12.7109375" style="28" customWidth="1"/>
    <col min="8704" max="8707" width="14.7109375" style="28" customWidth="1"/>
    <col min="8708" max="8712" width="12.7109375" style="28" customWidth="1"/>
    <col min="8713" max="8713" width="11.42578125" style="28" customWidth="1"/>
    <col min="8714" max="8953" width="9.140625" style="28"/>
    <col min="8954" max="8954" width="2.7109375" style="28" customWidth="1"/>
    <col min="8955" max="8955" width="42.42578125" style="28" customWidth="1"/>
    <col min="8956" max="8956" width="11.85546875" style="28" customWidth="1"/>
    <col min="8957" max="8959" width="12.7109375" style="28" customWidth="1"/>
    <col min="8960" max="8963" width="14.7109375" style="28" customWidth="1"/>
    <col min="8964" max="8968" width="12.7109375" style="28" customWidth="1"/>
    <col min="8969" max="8969" width="11.42578125" style="28" customWidth="1"/>
    <col min="8970" max="9209" width="9.140625" style="28"/>
    <col min="9210" max="9210" width="2.7109375" style="28" customWidth="1"/>
    <col min="9211" max="9211" width="42.42578125" style="28" customWidth="1"/>
    <col min="9212" max="9212" width="11.85546875" style="28" customWidth="1"/>
    <col min="9213" max="9215" width="12.7109375" style="28" customWidth="1"/>
    <col min="9216" max="9219" width="14.7109375" style="28" customWidth="1"/>
    <col min="9220" max="9224" width="12.7109375" style="28" customWidth="1"/>
    <col min="9225" max="9225" width="11.42578125" style="28" customWidth="1"/>
    <col min="9226" max="9465" width="9.140625" style="28"/>
    <col min="9466" max="9466" width="2.7109375" style="28" customWidth="1"/>
    <col min="9467" max="9467" width="42.42578125" style="28" customWidth="1"/>
    <col min="9468" max="9468" width="11.85546875" style="28" customWidth="1"/>
    <col min="9469" max="9471" width="12.7109375" style="28" customWidth="1"/>
    <col min="9472" max="9475" width="14.7109375" style="28" customWidth="1"/>
    <col min="9476" max="9480" width="12.7109375" style="28" customWidth="1"/>
    <col min="9481" max="9481" width="11.42578125" style="28" customWidth="1"/>
    <col min="9482" max="9721" width="9.140625" style="28"/>
    <col min="9722" max="9722" width="2.7109375" style="28" customWidth="1"/>
    <col min="9723" max="9723" width="42.42578125" style="28" customWidth="1"/>
    <col min="9724" max="9724" width="11.85546875" style="28" customWidth="1"/>
    <col min="9725" max="9727" width="12.7109375" style="28" customWidth="1"/>
    <col min="9728" max="9731" width="14.7109375" style="28" customWidth="1"/>
    <col min="9732" max="9736" width="12.7109375" style="28" customWidth="1"/>
    <col min="9737" max="9737" width="11.42578125" style="28" customWidth="1"/>
    <col min="9738" max="9977" width="9.140625" style="28"/>
    <col min="9978" max="9978" width="2.7109375" style="28" customWidth="1"/>
    <col min="9979" max="9979" width="42.42578125" style="28" customWidth="1"/>
    <col min="9980" max="9980" width="11.85546875" style="28" customWidth="1"/>
    <col min="9981" max="9983" width="12.7109375" style="28" customWidth="1"/>
    <col min="9984" max="9987" width="14.7109375" style="28" customWidth="1"/>
    <col min="9988" max="9992" width="12.7109375" style="28" customWidth="1"/>
    <col min="9993" max="9993" width="11.42578125" style="28" customWidth="1"/>
    <col min="9994" max="10233" width="9.140625" style="28"/>
    <col min="10234" max="10234" width="2.7109375" style="28" customWidth="1"/>
    <col min="10235" max="10235" width="42.42578125" style="28" customWidth="1"/>
    <col min="10236" max="10236" width="11.85546875" style="28" customWidth="1"/>
    <col min="10237" max="10239" width="12.7109375" style="28" customWidth="1"/>
    <col min="10240" max="10243" width="14.7109375" style="28" customWidth="1"/>
    <col min="10244" max="10248" width="12.7109375" style="28" customWidth="1"/>
    <col min="10249" max="10249" width="11.42578125" style="28" customWidth="1"/>
    <col min="10250" max="10489" width="9.140625" style="28"/>
    <col min="10490" max="10490" width="2.7109375" style="28" customWidth="1"/>
    <col min="10491" max="10491" width="42.42578125" style="28" customWidth="1"/>
    <col min="10492" max="10492" width="11.85546875" style="28" customWidth="1"/>
    <col min="10493" max="10495" width="12.7109375" style="28" customWidth="1"/>
    <col min="10496" max="10499" width="14.7109375" style="28" customWidth="1"/>
    <col min="10500" max="10504" width="12.7109375" style="28" customWidth="1"/>
    <col min="10505" max="10505" width="11.42578125" style="28" customWidth="1"/>
    <col min="10506" max="10745" width="9.140625" style="28"/>
    <col min="10746" max="10746" width="2.7109375" style="28" customWidth="1"/>
    <col min="10747" max="10747" width="42.42578125" style="28" customWidth="1"/>
    <col min="10748" max="10748" width="11.85546875" style="28" customWidth="1"/>
    <col min="10749" max="10751" width="12.7109375" style="28" customWidth="1"/>
    <col min="10752" max="10755" width="14.7109375" style="28" customWidth="1"/>
    <col min="10756" max="10760" width="12.7109375" style="28" customWidth="1"/>
    <col min="10761" max="10761" width="11.42578125" style="28" customWidth="1"/>
    <col min="10762" max="11001" width="9.140625" style="28"/>
    <col min="11002" max="11002" width="2.7109375" style="28" customWidth="1"/>
    <col min="11003" max="11003" width="42.42578125" style="28" customWidth="1"/>
    <col min="11004" max="11004" width="11.85546875" style="28" customWidth="1"/>
    <col min="11005" max="11007" width="12.7109375" style="28" customWidth="1"/>
    <col min="11008" max="11011" width="14.7109375" style="28" customWidth="1"/>
    <col min="11012" max="11016" width="12.7109375" style="28" customWidth="1"/>
    <col min="11017" max="11017" width="11.42578125" style="28" customWidth="1"/>
    <col min="11018" max="11257" width="9.140625" style="28"/>
    <col min="11258" max="11258" width="2.7109375" style="28" customWidth="1"/>
    <col min="11259" max="11259" width="42.42578125" style="28" customWidth="1"/>
    <col min="11260" max="11260" width="11.85546875" style="28" customWidth="1"/>
    <col min="11261" max="11263" width="12.7109375" style="28" customWidth="1"/>
    <col min="11264" max="11267" width="14.7109375" style="28" customWidth="1"/>
    <col min="11268" max="11272" width="12.7109375" style="28" customWidth="1"/>
    <col min="11273" max="11273" width="11.42578125" style="28" customWidth="1"/>
    <col min="11274" max="11513" width="9.140625" style="28"/>
    <col min="11514" max="11514" width="2.7109375" style="28" customWidth="1"/>
    <col min="11515" max="11515" width="42.42578125" style="28" customWidth="1"/>
    <col min="11516" max="11516" width="11.85546875" style="28" customWidth="1"/>
    <col min="11517" max="11519" width="12.7109375" style="28" customWidth="1"/>
    <col min="11520" max="11523" width="14.7109375" style="28" customWidth="1"/>
    <col min="11524" max="11528" width="12.7109375" style="28" customWidth="1"/>
    <col min="11529" max="11529" width="11.42578125" style="28" customWidth="1"/>
    <col min="11530" max="11769" width="9.140625" style="28"/>
    <col min="11770" max="11770" width="2.7109375" style="28" customWidth="1"/>
    <col min="11771" max="11771" width="42.42578125" style="28" customWidth="1"/>
    <col min="11772" max="11772" width="11.85546875" style="28" customWidth="1"/>
    <col min="11773" max="11775" width="12.7109375" style="28" customWidth="1"/>
    <col min="11776" max="11779" width="14.7109375" style="28" customWidth="1"/>
    <col min="11780" max="11784" width="12.7109375" style="28" customWidth="1"/>
    <col min="11785" max="11785" width="11.42578125" style="28" customWidth="1"/>
    <col min="11786" max="12025" width="9.140625" style="28"/>
    <col min="12026" max="12026" width="2.7109375" style="28" customWidth="1"/>
    <col min="12027" max="12027" width="42.42578125" style="28" customWidth="1"/>
    <col min="12028" max="12028" width="11.85546875" style="28" customWidth="1"/>
    <col min="12029" max="12031" width="12.7109375" style="28" customWidth="1"/>
    <col min="12032" max="12035" width="14.7109375" style="28" customWidth="1"/>
    <col min="12036" max="12040" width="12.7109375" style="28" customWidth="1"/>
    <col min="12041" max="12041" width="11.42578125" style="28" customWidth="1"/>
    <col min="12042" max="12281" width="9.140625" style="28"/>
    <col min="12282" max="12282" width="2.7109375" style="28" customWidth="1"/>
    <col min="12283" max="12283" width="42.42578125" style="28" customWidth="1"/>
    <col min="12284" max="12284" width="11.85546875" style="28" customWidth="1"/>
    <col min="12285" max="12287" width="12.7109375" style="28" customWidth="1"/>
    <col min="12288" max="12291" width="14.7109375" style="28" customWidth="1"/>
    <col min="12292" max="12296" width="12.7109375" style="28" customWidth="1"/>
    <col min="12297" max="12297" width="11.42578125" style="28" customWidth="1"/>
    <col min="12298" max="12537" width="9.140625" style="28"/>
    <col min="12538" max="12538" width="2.7109375" style="28" customWidth="1"/>
    <col min="12539" max="12539" width="42.42578125" style="28" customWidth="1"/>
    <col min="12540" max="12540" width="11.85546875" style="28" customWidth="1"/>
    <col min="12541" max="12543" width="12.7109375" style="28" customWidth="1"/>
    <col min="12544" max="12547" width="14.7109375" style="28" customWidth="1"/>
    <col min="12548" max="12552" width="12.7109375" style="28" customWidth="1"/>
    <col min="12553" max="12553" width="11.42578125" style="28" customWidth="1"/>
    <col min="12554" max="12793" width="9.140625" style="28"/>
    <col min="12794" max="12794" width="2.7109375" style="28" customWidth="1"/>
    <col min="12795" max="12795" width="42.42578125" style="28" customWidth="1"/>
    <col min="12796" max="12796" width="11.85546875" style="28" customWidth="1"/>
    <col min="12797" max="12799" width="12.7109375" style="28" customWidth="1"/>
    <col min="12800" max="12803" width="14.7109375" style="28" customWidth="1"/>
    <col min="12804" max="12808" width="12.7109375" style="28" customWidth="1"/>
    <col min="12809" max="12809" width="11.42578125" style="28" customWidth="1"/>
    <col min="12810" max="13049" width="9.140625" style="28"/>
    <col min="13050" max="13050" width="2.7109375" style="28" customWidth="1"/>
    <col min="13051" max="13051" width="42.42578125" style="28" customWidth="1"/>
    <col min="13052" max="13052" width="11.85546875" style="28" customWidth="1"/>
    <col min="13053" max="13055" width="12.7109375" style="28" customWidth="1"/>
    <col min="13056" max="13059" width="14.7109375" style="28" customWidth="1"/>
    <col min="13060" max="13064" width="12.7109375" style="28" customWidth="1"/>
    <col min="13065" max="13065" width="11.42578125" style="28" customWidth="1"/>
    <col min="13066" max="13305" width="9.140625" style="28"/>
    <col min="13306" max="13306" width="2.7109375" style="28" customWidth="1"/>
    <col min="13307" max="13307" width="42.42578125" style="28" customWidth="1"/>
    <col min="13308" max="13308" width="11.85546875" style="28" customWidth="1"/>
    <col min="13309" max="13311" width="12.7109375" style="28" customWidth="1"/>
    <col min="13312" max="13315" width="14.7109375" style="28" customWidth="1"/>
    <col min="13316" max="13320" width="12.7109375" style="28" customWidth="1"/>
    <col min="13321" max="13321" width="11.42578125" style="28" customWidth="1"/>
    <col min="13322" max="13561" width="9.140625" style="28"/>
    <col min="13562" max="13562" width="2.7109375" style="28" customWidth="1"/>
    <col min="13563" max="13563" width="42.42578125" style="28" customWidth="1"/>
    <col min="13564" max="13564" width="11.85546875" style="28" customWidth="1"/>
    <col min="13565" max="13567" width="12.7109375" style="28" customWidth="1"/>
    <col min="13568" max="13571" width="14.7109375" style="28" customWidth="1"/>
    <col min="13572" max="13576" width="12.7109375" style="28" customWidth="1"/>
    <col min="13577" max="13577" width="11.42578125" style="28" customWidth="1"/>
    <col min="13578" max="13817" width="9.140625" style="28"/>
    <col min="13818" max="13818" width="2.7109375" style="28" customWidth="1"/>
    <col min="13819" max="13819" width="42.42578125" style="28" customWidth="1"/>
    <col min="13820" max="13820" width="11.85546875" style="28" customWidth="1"/>
    <col min="13821" max="13823" width="12.7109375" style="28" customWidth="1"/>
    <col min="13824" max="13827" width="14.7109375" style="28" customWidth="1"/>
    <col min="13828" max="13832" width="12.7109375" style="28" customWidth="1"/>
    <col min="13833" max="13833" width="11.42578125" style="28" customWidth="1"/>
    <col min="13834" max="14073" width="9.140625" style="28"/>
    <col min="14074" max="14074" width="2.7109375" style="28" customWidth="1"/>
    <col min="14075" max="14075" width="42.42578125" style="28" customWidth="1"/>
    <col min="14076" max="14076" width="11.85546875" style="28" customWidth="1"/>
    <col min="14077" max="14079" width="12.7109375" style="28" customWidth="1"/>
    <col min="14080" max="14083" width="14.7109375" style="28" customWidth="1"/>
    <col min="14084" max="14088" width="12.7109375" style="28" customWidth="1"/>
    <col min="14089" max="14089" width="11.42578125" style="28" customWidth="1"/>
    <col min="14090" max="14329" width="9.140625" style="28"/>
    <col min="14330" max="14330" width="2.7109375" style="28" customWidth="1"/>
    <col min="14331" max="14331" width="42.42578125" style="28" customWidth="1"/>
    <col min="14332" max="14332" width="11.85546875" style="28" customWidth="1"/>
    <col min="14333" max="14335" width="12.7109375" style="28" customWidth="1"/>
    <col min="14336" max="14339" width="14.7109375" style="28" customWidth="1"/>
    <col min="14340" max="14344" width="12.7109375" style="28" customWidth="1"/>
    <col min="14345" max="14345" width="11.42578125" style="28" customWidth="1"/>
    <col min="14346" max="14585" width="9.140625" style="28"/>
    <col min="14586" max="14586" width="2.7109375" style="28" customWidth="1"/>
    <col min="14587" max="14587" width="42.42578125" style="28" customWidth="1"/>
    <col min="14588" max="14588" width="11.85546875" style="28" customWidth="1"/>
    <col min="14589" max="14591" width="12.7109375" style="28" customWidth="1"/>
    <col min="14592" max="14595" width="14.7109375" style="28" customWidth="1"/>
    <col min="14596" max="14600" width="12.7109375" style="28" customWidth="1"/>
    <col min="14601" max="14601" width="11.42578125" style="28" customWidth="1"/>
    <col min="14602" max="14841" width="9.140625" style="28"/>
    <col min="14842" max="14842" width="2.7109375" style="28" customWidth="1"/>
    <col min="14843" max="14843" width="42.42578125" style="28" customWidth="1"/>
    <col min="14844" max="14844" width="11.85546875" style="28" customWidth="1"/>
    <col min="14845" max="14847" width="12.7109375" style="28" customWidth="1"/>
    <col min="14848" max="14851" width="14.7109375" style="28" customWidth="1"/>
    <col min="14852" max="14856" width="12.7109375" style="28" customWidth="1"/>
    <col min="14857" max="14857" width="11.42578125" style="28" customWidth="1"/>
    <col min="14858" max="15097" width="9.140625" style="28"/>
    <col min="15098" max="15098" width="2.7109375" style="28" customWidth="1"/>
    <col min="15099" max="15099" width="42.42578125" style="28" customWidth="1"/>
    <col min="15100" max="15100" width="11.85546875" style="28" customWidth="1"/>
    <col min="15101" max="15103" width="12.7109375" style="28" customWidth="1"/>
    <col min="15104" max="15107" width="14.7109375" style="28" customWidth="1"/>
    <col min="15108" max="15112" width="12.7109375" style="28" customWidth="1"/>
    <col min="15113" max="15113" width="11.42578125" style="28" customWidth="1"/>
    <col min="15114" max="15353" width="9.140625" style="28"/>
    <col min="15354" max="15354" width="2.7109375" style="28" customWidth="1"/>
    <col min="15355" max="15355" width="42.42578125" style="28" customWidth="1"/>
    <col min="15356" max="15356" width="11.85546875" style="28" customWidth="1"/>
    <col min="15357" max="15359" width="12.7109375" style="28" customWidth="1"/>
    <col min="15360" max="15363" width="14.7109375" style="28" customWidth="1"/>
    <col min="15364" max="15368" width="12.7109375" style="28" customWidth="1"/>
    <col min="15369" max="15369" width="11.42578125" style="28" customWidth="1"/>
    <col min="15370" max="15609" width="9.140625" style="28"/>
    <col min="15610" max="15610" width="2.7109375" style="28" customWidth="1"/>
    <col min="15611" max="15611" width="42.42578125" style="28" customWidth="1"/>
    <col min="15612" max="15612" width="11.85546875" style="28" customWidth="1"/>
    <col min="15613" max="15615" width="12.7109375" style="28" customWidth="1"/>
    <col min="15616" max="15619" width="14.7109375" style="28" customWidth="1"/>
    <col min="15620" max="15624" width="12.7109375" style="28" customWidth="1"/>
    <col min="15625" max="15625" width="11.42578125" style="28" customWidth="1"/>
    <col min="15626" max="15865" width="9.140625" style="28"/>
    <col min="15866" max="15866" width="2.7109375" style="28" customWidth="1"/>
    <col min="15867" max="15867" width="42.42578125" style="28" customWidth="1"/>
    <col min="15868" max="15868" width="11.85546875" style="28" customWidth="1"/>
    <col min="15869" max="15871" width="12.7109375" style="28" customWidth="1"/>
    <col min="15872" max="15875" width="14.7109375" style="28" customWidth="1"/>
    <col min="15876" max="15880" width="12.7109375" style="28" customWidth="1"/>
    <col min="15881" max="15881" width="11.42578125" style="28" customWidth="1"/>
    <col min="15882" max="16121" width="9.140625" style="28"/>
    <col min="16122" max="16122" width="2.7109375" style="28" customWidth="1"/>
    <col min="16123" max="16123" width="42.42578125" style="28" customWidth="1"/>
    <col min="16124" max="16124" width="11.85546875" style="28" customWidth="1"/>
    <col min="16125" max="16127" width="12.7109375" style="28" customWidth="1"/>
    <col min="16128" max="16131" width="14.7109375" style="28" customWidth="1"/>
    <col min="16132" max="16136" width="12.7109375" style="28" customWidth="1"/>
    <col min="16137" max="16137" width="11.42578125" style="28" customWidth="1"/>
    <col min="16138" max="16384" width="9.140625" style="28"/>
  </cols>
  <sheetData>
    <row r="1" spans="1:9" s="91" customFormat="1" ht="14.1" customHeight="1" x14ac:dyDescent="0.25">
      <c r="A1" s="1064" t="str">
        <f>'Money Mortgage'!A1</f>
        <v>NAME OF INSURANCE COMPANY</v>
      </c>
      <c r="B1" s="1064"/>
      <c r="C1" s="1064"/>
      <c r="D1" s="1064"/>
      <c r="E1" s="1064"/>
      <c r="F1" s="1064"/>
      <c r="G1" s="1064"/>
      <c r="H1" s="1064"/>
      <c r="I1" s="1064"/>
    </row>
    <row r="2" spans="1:9" s="91" customFormat="1" ht="14.1" customHeight="1" x14ac:dyDescent="0.25">
      <c r="A2" s="1064" t="str">
        <f>'Money Mortgage'!A2</f>
        <v>STATEMENT OF CAPITAL, RESERVES AND SURPLUS INVESTMENTS</v>
      </c>
      <c r="B2" s="1064"/>
      <c r="C2" s="1064"/>
      <c r="D2" s="1064"/>
      <c r="E2" s="1064"/>
      <c r="F2" s="1064"/>
      <c r="G2" s="1064"/>
      <c r="H2" s="1064"/>
      <c r="I2" s="1064"/>
    </row>
    <row r="3" spans="1:9" s="91" customFormat="1" ht="14.1" customHeight="1" x14ac:dyDescent="0.25">
      <c r="A3" s="1064" t="str">
        <f>'Money Mortgage'!A3</f>
        <v>AS OF DATE</v>
      </c>
      <c r="B3" s="1064"/>
      <c r="C3" s="1064"/>
      <c r="D3" s="1064"/>
      <c r="E3" s="1064"/>
      <c r="F3" s="1064"/>
      <c r="G3" s="1064"/>
      <c r="H3" s="1064"/>
      <c r="I3" s="1064"/>
    </row>
    <row r="4" spans="1:9" s="91" customFormat="1" ht="14.1" customHeight="1" thickBot="1" x14ac:dyDescent="0.3">
      <c r="A4" s="354"/>
      <c r="B4" s="23"/>
      <c r="C4" s="23"/>
      <c r="D4" s="23"/>
      <c r="E4" s="23"/>
      <c r="F4" s="23"/>
      <c r="G4" s="23"/>
      <c r="H4" s="23"/>
      <c r="I4" s="23"/>
    </row>
    <row r="5" spans="1:9" s="91" customFormat="1" ht="14.1" customHeight="1" x14ac:dyDescent="0.2">
      <c r="A5" s="966" t="s">
        <v>210</v>
      </c>
      <c r="B5" s="968"/>
      <c r="C5" s="975" t="s">
        <v>211</v>
      </c>
      <c r="D5" s="1132" t="s">
        <v>212</v>
      </c>
      <c r="E5" s="1132"/>
      <c r="F5" s="975" t="s">
        <v>213</v>
      </c>
      <c r="G5" s="1132" t="s">
        <v>202</v>
      </c>
      <c r="H5" s="1132"/>
      <c r="I5" s="582"/>
    </row>
    <row r="6" spans="1:9" ht="12.75" customHeight="1" x14ac:dyDescent="0.2">
      <c r="A6" s="969"/>
      <c r="B6" s="971"/>
      <c r="C6" s="976"/>
      <c r="D6" s="1085" t="s">
        <v>214</v>
      </c>
      <c r="E6" s="1085" t="s">
        <v>215</v>
      </c>
      <c r="F6" s="976"/>
      <c r="G6" s="1085" t="s">
        <v>348</v>
      </c>
      <c r="H6" s="1085" t="s">
        <v>349</v>
      </c>
      <c r="I6" s="1085" t="s">
        <v>206</v>
      </c>
    </row>
    <row r="7" spans="1:9" ht="12.75" customHeight="1" x14ac:dyDescent="0.2">
      <c r="A7" s="969"/>
      <c r="B7" s="971"/>
      <c r="C7" s="976"/>
      <c r="D7" s="976"/>
      <c r="E7" s="976"/>
      <c r="F7" s="976"/>
      <c r="G7" s="976"/>
      <c r="H7" s="976"/>
      <c r="I7" s="976"/>
    </row>
    <row r="8" spans="1:9" ht="12.75" customHeight="1" x14ac:dyDescent="0.2">
      <c r="A8" s="969"/>
      <c r="B8" s="971"/>
      <c r="C8" s="976"/>
      <c r="D8" s="976"/>
      <c r="E8" s="976"/>
      <c r="F8" s="976"/>
      <c r="G8" s="976"/>
      <c r="H8" s="976"/>
      <c r="I8" s="976"/>
    </row>
    <row r="9" spans="1:9" ht="12.75" customHeight="1" x14ac:dyDescent="0.2">
      <c r="A9" s="972"/>
      <c r="B9" s="974"/>
      <c r="C9" s="977"/>
      <c r="D9" s="977"/>
      <c r="E9" s="977"/>
      <c r="F9" s="977"/>
      <c r="G9" s="977"/>
      <c r="H9" s="977"/>
      <c r="I9" s="977"/>
    </row>
    <row r="10" spans="1:9" s="715" customFormat="1" ht="12.75" customHeight="1" thickBot="1" x14ac:dyDescent="0.25">
      <c r="A10" s="1130"/>
      <c r="B10" s="1131"/>
      <c r="C10" s="719"/>
      <c r="D10" s="719"/>
      <c r="E10" s="719"/>
      <c r="F10" s="719"/>
      <c r="G10" s="719"/>
      <c r="H10" s="719"/>
      <c r="I10" s="719"/>
    </row>
    <row r="11" spans="1:9" ht="12.75" customHeight="1" x14ac:dyDescent="0.2">
      <c r="A11" s="335"/>
      <c r="B11" s="319"/>
      <c r="C11" s="31"/>
      <c r="D11" s="31"/>
      <c r="E11" s="31"/>
      <c r="F11" s="31"/>
      <c r="G11" s="31"/>
      <c r="H11" s="31"/>
      <c r="I11" s="31"/>
    </row>
    <row r="12" spans="1:9" ht="12.75" customHeight="1" x14ac:dyDescent="0.2">
      <c r="A12" s="336" t="s">
        <v>193</v>
      </c>
      <c r="B12" s="322"/>
      <c r="C12" s="337"/>
      <c r="D12" s="337"/>
      <c r="E12" s="337"/>
      <c r="F12" s="58"/>
      <c r="G12" s="172"/>
      <c r="H12" s="172"/>
      <c r="I12" s="338"/>
    </row>
    <row r="13" spans="1:9" ht="12.75" customHeight="1" x14ac:dyDescent="0.2">
      <c r="A13" s="339">
        <v>1</v>
      </c>
      <c r="B13" s="104"/>
      <c r="C13" s="347"/>
      <c r="D13" s="347"/>
      <c r="E13" s="347"/>
      <c r="F13" s="41"/>
      <c r="G13" s="154"/>
      <c r="H13" s="154"/>
      <c r="I13" s="340"/>
    </row>
    <row r="14" spans="1:9" ht="12.75" customHeight="1" x14ac:dyDescent="0.2">
      <c r="A14" s="339">
        <v>2</v>
      </c>
      <c r="B14" s="105"/>
      <c r="C14" s="348"/>
      <c r="D14" s="348"/>
      <c r="E14" s="348"/>
      <c r="F14" s="45"/>
      <c r="G14" s="158"/>
      <c r="H14" s="158"/>
      <c r="I14" s="341"/>
    </row>
    <row r="15" spans="1:9" ht="12.75" customHeight="1" x14ac:dyDescent="0.2">
      <c r="A15" s="339">
        <v>3</v>
      </c>
      <c r="B15" s="105"/>
      <c r="C15" s="348"/>
      <c r="D15" s="348"/>
      <c r="E15" s="348"/>
      <c r="F15" s="45"/>
      <c r="G15" s="158"/>
      <c r="H15" s="158"/>
      <c r="I15" s="341"/>
    </row>
    <row r="16" spans="1:9" ht="12.75" customHeight="1" x14ac:dyDescent="0.2">
      <c r="A16" s="339">
        <v>4</v>
      </c>
      <c r="B16" s="349"/>
      <c r="C16" s="348"/>
      <c r="D16" s="348"/>
      <c r="E16" s="348"/>
      <c r="F16" s="45"/>
      <c r="G16" s="158"/>
      <c r="H16" s="158"/>
      <c r="I16" s="341"/>
    </row>
    <row r="17" spans="1:9" ht="12.75" customHeight="1" x14ac:dyDescent="0.2">
      <c r="A17" s="339"/>
      <c r="B17" s="125"/>
      <c r="C17" s="320"/>
      <c r="D17" s="320"/>
      <c r="E17" s="320"/>
      <c r="F17" s="56"/>
      <c r="G17" s="56"/>
      <c r="H17" s="56"/>
      <c r="I17" s="343"/>
    </row>
    <row r="18" spans="1:9" ht="12.75" customHeight="1" thickBot="1" x14ac:dyDescent="0.25">
      <c r="A18" s="339"/>
      <c r="B18" s="125"/>
      <c r="C18" s="320"/>
      <c r="D18" s="320"/>
      <c r="E18" s="320"/>
      <c r="F18" s="344"/>
      <c r="G18" s="344"/>
      <c r="H18" s="344"/>
      <c r="I18" s="355"/>
    </row>
    <row r="19" spans="1:9" ht="12.75" customHeight="1" x14ac:dyDescent="0.2">
      <c r="A19" s="345" t="s">
        <v>243</v>
      </c>
      <c r="B19" s="326"/>
      <c r="C19" s="36"/>
      <c r="D19" s="36"/>
      <c r="E19" s="36"/>
      <c r="F19" s="333">
        <f>SUM(F13:F16)</f>
        <v>0</v>
      </c>
      <c r="G19" s="333">
        <f>SUM(G13:G16)</f>
        <v>0</v>
      </c>
      <c r="H19" s="333">
        <f>SUM(H13:H16)</f>
        <v>0</v>
      </c>
      <c r="I19" s="333"/>
    </row>
    <row r="20" spans="1:9" ht="12.75" customHeight="1" thickBot="1" x14ac:dyDescent="0.25">
      <c r="A20" s="346" t="s">
        <v>208</v>
      </c>
      <c r="B20" s="328"/>
      <c r="C20" s="116"/>
      <c r="D20" s="116"/>
      <c r="E20" s="116"/>
      <c r="F20" s="163"/>
      <c r="G20" s="163"/>
      <c r="H20" s="163"/>
      <c r="I20" s="160"/>
    </row>
    <row r="21" spans="1:9" s="715" customFormat="1" ht="12.75" customHeight="1" thickBot="1" x14ac:dyDescent="0.25">
      <c r="A21" s="720" t="s">
        <v>244</v>
      </c>
      <c r="B21" s="721"/>
      <c r="C21" s="712"/>
      <c r="D21" s="712"/>
      <c r="E21" s="712"/>
      <c r="F21" s="713">
        <f>F19-F20</f>
        <v>0</v>
      </c>
      <c r="G21" s="713">
        <f>G19-G20</f>
        <v>0</v>
      </c>
      <c r="H21" s="713">
        <f>H19-H20</f>
        <v>0</v>
      </c>
      <c r="I21" s="713"/>
    </row>
  </sheetData>
  <mergeCells count="14">
    <mergeCell ref="A10:B10"/>
    <mergeCell ref="D6:D9"/>
    <mergeCell ref="E6:E9"/>
    <mergeCell ref="G6:G9"/>
    <mergeCell ref="A1:I1"/>
    <mergeCell ref="A2:I2"/>
    <mergeCell ref="A3:I3"/>
    <mergeCell ref="A5:B9"/>
    <mergeCell ref="C5:C9"/>
    <mergeCell ref="D5:E5"/>
    <mergeCell ref="F5:F9"/>
    <mergeCell ref="G5:H5"/>
    <mergeCell ref="H6:H9"/>
    <mergeCell ref="I6:I9"/>
  </mergeCells>
  <pageMargins left="0.5" right="0.5" top="1" bottom="0.5" header="0.2" footer="0.1"/>
  <pageSetup paperSize="5" scale="72" fitToHeight="0" orientation="landscape" r:id="rId1"/>
  <headerFooter>
    <oddFooter>&amp;R&amp;"Arial,Bold"&amp;10Page 41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9" tint="0.39997558519241921"/>
    <pageSetUpPr fitToPage="1"/>
  </sheetPr>
  <dimension ref="A1:L25"/>
  <sheetViews>
    <sheetView showGridLines="0" zoomScale="85" zoomScaleNormal="85" zoomScaleSheetLayoutView="80" zoomScalePageLayoutView="40" workbookViewId="0">
      <selection activeCell="J19" sqref="J19"/>
    </sheetView>
  </sheetViews>
  <sheetFormatPr defaultRowHeight="12.75" customHeight="1" x14ac:dyDescent="0.2"/>
  <cols>
    <col min="1" max="1" width="2.42578125" style="28" bestFit="1" customWidth="1"/>
    <col min="2" max="2" width="45.5703125" style="28" bestFit="1" customWidth="1"/>
    <col min="3" max="5" width="12.28515625" style="28" customWidth="1"/>
    <col min="6" max="6" width="6.7109375" style="28" customWidth="1"/>
    <col min="7" max="7" width="12.140625" style="28" customWidth="1"/>
    <col min="8" max="8" width="11" style="28" customWidth="1"/>
    <col min="9" max="9" width="11.42578125" style="28" customWidth="1"/>
    <col min="10" max="10" width="10.7109375" style="28" customWidth="1"/>
    <col min="11" max="11" width="16.7109375" style="28" customWidth="1"/>
    <col min="12" max="12" width="12.28515625" style="28" customWidth="1"/>
    <col min="13" max="246" width="9.140625" style="28"/>
    <col min="247" max="247" width="2.42578125" style="28" bestFit="1" customWidth="1"/>
    <col min="248" max="248" width="45.5703125" style="28" bestFit="1" customWidth="1"/>
    <col min="249" max="251" width="12.28515625" style="28" customWidth="1"/>
    <col min="252" max="252" width="6.7109375" style="28" customWidth="1"/>
    <col min="253" max="253" width="12.140625" style="28" customWidth="1"/>
    <col min="254" max="254" width="11" style="28" customWidth="1"/>
    <col min="255" max="255" width="11.85546875" style="28" customWidth="1"/>
    <col min="256" max="256" width="11.42578125" style="28" customWidth="1"/>
    <col min="257" max="257" width="10.7109375" style="28" customWidth="1"/>
    <col min="258" max="258" width="14.5703125" style="28" customWidth="1"/>
    <col min="259" max="259" width="14" style="28" customWidth="1"/>
    <col min="260" max="260" width="10.140625" style="28" customWidth="1"/>
    <col min="261" max="261" width="12.28515625" style="28" customWidth="1"/>
    <col min="262" max="262" width="13.42578125" style="28" customWidth="1"/>
    <col min="263" max="263" width="13" style="28" customWidth="1"/>
    <col min="264" max="264" width="12" style="28" customWidth="1"/>
    <col min="265" max="265" width="15.5703125" style="28" customWidth="1"/>
    <col min="266" max="266" width="16.7109375" style="28" customWidth="1"/>
    <col min="267" max="267" width="12.28515625" style="28" customWidth="1"/>
    <col min="268" max="268" width="6.140625" style="28" customWidth="1"/>
    <col min="269" max="502" width="9.140625" style="28"/>
    <col min="503" max="503" width="2.42578125" style="28" bestFit="1" customWidth="1"/>
    <col min="504" max="504" width="45.5703125" style="28" bestFit="1" customWidth="1"/>
    <col min="505" max="507" width="12.28515625" style="28" customWidth="1"/>
    <col min="508" max="508" width="6.7109375" style="28" customWidth="1"/>
    <col min="509" max="509" width="12.140625" style="28" customWidth="1"/>
    <col min="510" max="510" width="11" style="28" customWidth="1"/>
    <col min="511" max="511" width="11.85546875" style="28" customWidth="1"/>
    <col min="512" max="512" width="11.42578125" style="28" customWidth="1"/>
    <col min="513" max="513" width="10.7109375" style="28" customWidth="1"/>
    <col min="514" max="514" width="14.5703125" style="28" customWidth="1"/>
    <col min="515" max="515" width="14" style="28" customWidth="1"/>
    <col min="516" max="516" width="10.140625" style="28" customWidth="1"/>
    <col min="517" max="517" width="12.28515625" style="28" customWidth="1"/>
    <col min="518" max="518" width="13.42578125" style="28" customWidth="1"/>
    <col min="519" max="519" width="13" style="28" customWidth="1"/>
    <col min="520" max="520" width="12" style="28" customWidth="1"/>
    <col min="521" max="521" width="15.5703125" style="28" customWidth="1"/>
    <col min="522" max="522" width="16.7109375" style="28" customWidth="1"/>
    <col min="523" max="523" width="12.28515625" style="28" customWidth="1"/>
    <col min="524" max="524" width="6.140625" style="28" customWidth="1"/>
    <col min="525" max="758" width="9.140625" style="28"/>
    <col min="759" max="759" width="2.42578125" style="28" bestFit="1" customWidth="1"/>
    <col min="760" max="760" width="45.5703125" style="28" bestFit="1" customWidth="1"/>
    <col min="761" max="763" width="12.28515625" style="28" customWidth="1"/>
    <col min="764" max="764" width="6.7109375" style="28" customWidth="1"/>
    <col min="765" max="765" width="12.140625" style="28" customWidth="1"/>
    <col min="766" max="766" width="11" style="28" customWidth="1"/>
    <col min="767" max="767" width="11.85546875" style="28" customWidth="1"/>
    <col min="768" max="768" width="11.42578125" style="28" customWidth="1"/>
    <col min="769" max="769" width="10.7109375" style="28" customWidth="1"/>
    <col min="770" max="770" width="14.5703125" style="28" customWidth="1"/>
    <col min="771" max="771" width="14" style="28" customWidth="1"/>
    <col min="772" max="772" width="10.140625" style="28" customWidth="1"/>
    <col min="773" max="773" width="12.28515625" style="28" customWidth="1"/>
    <col min="774" max="774" width="13.42578125" style="28" customWidth="1"/>
    <col min="775" max="775" width="13" style="28" customWidth="1"/>
    <col min="776" max="776" width="12" style="28" customWidth="1"/>
    <col min="777" max="777" width="15.5703125" style="28" customWidth="1"/>
    <col min="778" max="778" width="16.7109375" style="28" customWidth="1"/>
    <col min="779" max="779" width="12.28515625" style="28" customWidth="1"/>
    <col min="780" max="780" width="6.140625" style="28" customWidth="1"/>
    <col min="781" max="1014" width="9.140625" style="28"/>
    <col min="1015" max="1015" width="2.42578125" style="28" bestFit="1" customWidth="1"/>
    <col min="1016" max="1016" width="45.5703125" style="28" bestFit="1" customWidth="1"/>
    <col min="1017" max="1019" width="12.28515625" style="28" customWidth="1"/>
    <col min="1020" max="1020" width="6.7109375" style="28" customWidth="1"/>
    <col min="1021" max="1021" width="12.140625" style="28" customWidth="1"/>
    <col min="1022" max="1022" width="11" style="28" customWidth="1"/>
    <col min="1023" max="1023" width="11.85546875" style="28" customWidth="1"/>
    <col min="1024" max="1024" width="11.42578125" style="28" customWidth="1"/>
    <col min="1025" max="1025" width="10.7109375" style="28" customWidth="1"/>
    <col min="1026" max="1026" width="14.5703125" style="28" customWidth="1"/>
    <col min="1027" max="1027" width="14" style="28" customWidth="1"/>
    <col min="1028" max="1028" width="10.140625" style="28" customWidth="1"/>
    <col min="1029" max="1029" width="12.28515625" style="28" customWidth="1"/>
    <col min="1030" max="1030" width="13.42578125" style="28" customWidth="1"/>
    <col min="1031" max="1031" width="13" style="28" customWidth="1"/>
    <col min="1032" max="1032" width="12" style="28" customWidth="1"/>
    <col min="1033" max="1033" width="15.5703125" style="28" customWidth="1"/>
    <col min="1034" max="1034" width="16.7109375" style="28" customWidth="1"/>
    <col min="1035" max="1035" width="12.28515625" style="28" customWidth="1"/>
    <col min="1036" max="1036" width="6.140625" style="28" customWidth="1"/>
    <col min="1037" max="1270" width="9.140625" style="28"/>
    <col min="1271" max="1271" width="2.42578125" style="28" bestFit="1" customWidth="1"/>
    <col min="1272" max="1272" width="45.5703125" style="28" bestFit="1" customWidth="1"/>
    <col min="1273" max="1275" width="12.28515625" style="28" customWidth="1"/>
    <col min="1276" max="1276" width="6.7109375" style="28" customWidth="1"/>
    <col min="1277" max="1277" width="12.140625" style="28" customWidth="1"/>
    <col min="1278" max="1278" width="11" style="28" customWidth="1"/>
    <col min="1279" max="1279" width="11.85546875" style="28" customWidth="1"/>
    <col min="1280" max="1280" width="11.42578125" style="28" customWidth="1"/>
    <col min="1281" max="1281" width="10.7109375" style="28" customWidth="1"/>
    <col min="1282" max="1282" width="14.5703125" style="28" customWidth="1"/>
    <col min="1283" max="1283" width="14" style="28" customWidth="1"/>
    <col min="1284" max="1284" width="10.140625" style="28" customWidth="1"/>
    <col min="1285" max="1285" width="12.28515625" style="28" customWidth="1"/>
    <col min="1286" max="1286" width="13.42578125" style="28" customWidth="1"/>
    <col min="1287" max="1287" width="13" style="28" customWidth="1"/>
    <col min="1288" max="1288" width="12" style="28" customWidth="1"/>
    <col min="1289" max="1289" width="15.5703125" style="28" customWidth="1"/>
    <col min="1290" max="1290" width="16.7109375" style="28" customWidth="1"/>
    <col min="1291" max="1291" width="12.28515625" style="28" customWidth="1"/>
    <col min="1292" max="1292" width="6.140625" style="28" customWidth="1"/>
    <col min="1293" max="1526" width="9.140625" style="28"/>
    <col min="1527" max="1527" width="2.42578125" style="28" bestFit="1" customWidth="1"/>
    <col min="1528" max="1528" width="45.5703125" style="28" bestFit="1" customWidth="1"/>
    <col min="1529" max="1531" width="12.28515625" style="28" customWidth="1"/>
    <col min="1532" max="1532" width="6.7109375" style="28" customWidth="1"/>
    <col min="1533" max="1533" width="12.140625" style="28" customWidth="1"/>
    <col min="1534" max="1534" width="11" style="28" customWidth="1"/>
    <col min="1535" max="1535" width="11.85546875" style="28" customWidth="1"/>
    <col min="1536" max="1536" width="11.42578125" style="28" customWidth="1"/>
    <col min="1537" max="1537" width="10.7109375" style="28" customWidth="1"/>
    <col min="1538" max="1538" width="14.5703125" style="28" customWidth="1"/>
    <col min="1539" max="1539" width="14" style="28" customWidth="1"/>
    <col min="1540" max="1540" width="10.140625" style="28" customWidth="1"/>
    <col min="1541" max="1541" width="12.28515625" style="28" customWidth="1"/>
    <col min="1542" max="1542" width="13.42578125" style="28" customWidth="1"/>
    <col min="1543" max="1543" width="13" style="28" customWidth="1"/>
    <col min="1544" max="1544" width="12" style="28" customWidth="1"/>
    <col min="1545" max="1545" width="15.5703125" style="28" customWidth="1"/>
    <col min="1546" max="1546" width="16.7109375" style="28" customWidth="1"/>
    <col min="1547" max="1547" width="12.28515625" style="28" customWidth="1"/>
    <col min="1548" max="1548" width="6.140625" style="28" customWidth="1"/>
    <col min="1549" max="1782" width="9.140625" style="28"/>
    <col min="1783" max="1783" width="2.42578125" style="28" bestFit="1" customWidth="1"/>
    <col min="1784" max="1784" width="45.5703125" style="28" bestFit="1" customWidth="1"/>
    <col min="1785" max="1787" width="12.28515625" style="28" customWidth="1"/>
    <col min="1788" max="1788" width="6.7109375" style="28" customWidth="1"/>
    <col min="1789" max="1789" width="12.140625" style="28" customWidth="1"/>
    <col min="1790" max="1790" width="11" style="28" customWidth="1"/>
    <col min="1791" max="1791" width="11.85546875" style="28" customWidth="1"/>
    <col min="1792" max="1792" width="11.42578125" style="28" customWidth="1"/>
    <col min="1793" max="1793" width="10.7109375" style="28" customWidth="1"/>
    <col min="1794" max="1794" width="14.5703125" style="28" customWidth="1"/>
    <col min="1795" max="1795" width="14" style="28" customWidth="1"/>
    <col min="1796" max="1796" width="10.140625" style="28" customWidth="1"/>
    <col min="1797" max="1797" width="12.28515625" style="28" customWidth="1"/>
    <col min="1798" max="1798" width="13.42578125" style="28" customWidth="1"/>
    <col min="1799" max="1799" width="13" style="28" customWidth="1"/>
    <col min="1800" max="1800" width="12" style="28" customWidth="1"/>
    <col min="1801" max="1801" width="15.5703125" style="28" customWidth="1"/>
    <col min="1802" max="1802" width="16.7109375" style="28" customWidth="1"/>
    <col min="1803" max="1803" width="12.28515625" style="28" customWidth="1"/>
    <col min="1804" max="1804" width="6.140625" style="28" customWidth="1"/>
    <col min="1805" max="2038" width="9.140625" style="28"/>
    <col min="2039" max="2039" width="2.42578125" style="28" bestFit="1" customWidth="1"/>
    <col min="2040" max="2040" width="45.5703125" style="28" bestFit="1" customWidth="1"/>
    <col min="2041" max="2043" width="12.28515625" style="28" customWidth="1"/>
    <col min="2044" max="2044" width="6.7109375" style="28" customWidth="1"/>
    <col min="2045" max="2045" width="12.140625" style="28" customWidth="1"/>
    <col min="2046" max="2046" width="11" style="28" customWidth="1"/>
    <col min="2047" max="2047" width="11.85546875" style="28" customWidth="1"/>
    <col min="2048" max="2048" width="11.42578125" style="28" customWidth="1"/>
    <col min="2049" max="2049" width="10.7109375" style="28" customWidth="1"/>
    <col min="2050" max="2050" width="14.5703125" style="28" customWidth="1"/>
    <col min="2051" max="2051" width="14" style="28" customWidth="1"/>
    <col min="2052" max="2052" width="10.140625" style="28" customWidth="1"/>
    <col min="2053" max="2053" width="12.28515625" style="28" customWidth="1"/>
    <col min="2054" max="2054" width="13.42578125" style="28" customWidth="1"/>
    <col min="2055" max="2055" width="13" style="28" customWidth="1"/>
    <col min="2056" max="2056" width="12" style="28" customWidth="1"/>
    <col min="2057" max="2057" width="15.5703125" style="28" customWidth="1"/>
    <col min="2058" max="2058" width="16.7109375" style="28" customWidth="1"/>
    <col min="2059" max="2059" width="12.28515625" style="28" customWidth="1"/>
    <col min="2060" max="2060" width="6.140625" style="28" customWidth="1"/>
    <col min="2061" max="2294" width="9.140625" style="28"/>
    <col min="2295" max="2295" width="2.42578125" style="28" bestFit="1" customWidth="1"/>
    <col min="2296" max="2296" width="45.5703125" style="28" bestFit="1" customWidth="1"/>
    <col min="2297" max="2299" width="12.28515625" style="28" customWidth="1"/>
    <col min="2300" max="2300" width="6.7109375" style="28" customWidth="1"/>
    <col min="2301" max="2301" width="12.140625" style="28" customWidth="1"/>
    <col min="2302" max="2302" width="11" style="28" customWidth="1"/>
    <col min="2303" max="2303" width="11.85546875" style="28" customWidth="1"/>
    <col min="2304" max="2304" width="11.42578125" style="28" customWidth="1"/>
    <col min="2305" max="2305" width="10.7109375" style="28" customWidth="1"/>
    <col min="2306" max="2306" width="14.5703125" style="28" customWidth="1"/>
    <col min="2307" max="2307" width="14" style="28" customWidth="1"/>
    <col min="2308" max="2308" width="10.140625" style="28" customWidth="1"/>
    <col min="2309" max="2309" width="12.28515625" style="28" customWidth="1"/>
    <col min="2310" max="2310" width="13.42578125" style="28" customWidth="1"/>
    <col min="2311" max="2311" width="13" style="28" customWidth="1"/>
    <col min="2312" max="2312" width="12" style="28" customWidth="1"/>
    <col min="2313" max="2313" width="15.5703125" style="28" customWidth="1"/>
    <col min="2314" max="2314" width="16.7109375" style="28" customWidth="1"/>
    <col min="2315" max="2315" width="12.28515625" style="28" customWidth="1"/>
    <col min="2316" max="2316" width="6.140625" style="28" customWidth="1"/>
    <col min="2317" max="2550" width="9.140625" style="28"/>
    <col min="2551" max="2551" width="2.42578125" style="28" bestFit="1" customWidth="1"/>
    <col min="2552" max="2552" width="45.5703125" style="28" bestFit="1" customWidth="1"/>
    <col min="2553" max="2555" width="12.28515625" style="28" customWidth="1"/>
    <col min="2556" max="2556" width="6.7109375" style="28" customWidth="1"/>
    <col min="2557" max="2557" width="12.140625" style="28" customWidth="1"/>
    <col min="2558" max="2558" width="11" style="28" customWidth="1"/>
    <col min="2559" max="2559" width="11.85546875" style="28" customWidth="1"/>
    <col min="2560" max="2560" width="11.42578125" style="28" customWidth="1"/>
    <col min="2561" max="2561" width="10.7109375" style="28" customWidth="1"/>
    <col min="2562" max="2562" width="14.5703125" style="28" customWidth="1"/>
    <col min="2563" max="2563" width="14" style="28" customWidth="1"/>
    <col min="2564" max="2564" width="10.140625" style="28" customWidth="1"/>
    <col min="2565" max="2565" width="12.28515625" style="28" customWidth="1"/>
    <col min="2566" max="2566" width="13.42578125" style="28" customWidth="1"/>
    <col min="2567" max="2567" width="13" style="28" customWidth="1"/>
    <col min="2568" max="2568" width="12" style="28" customWidth="1"/>
    <col min="2569" max="2569" width="15.5703125" style="28" customWidth="1"/>
    <col min="2570" max="2570" width="16.7109375" style="28" customWidth="1"/>
    <col min="2571" max="2571" width="12.28515625" style="28" customWidth="1"/>
    <col min="2572" max="2572" width="6.140625" style="28" customWidth="1"/>
    <col min="2573" max="2806" width="9.140625" style="28"/>
    <col min="2807" max="2807" width="2.42578125" style="28" bestFit="1" customWidth="1"/>
    <col min="2808" max="2808" width="45.5703125" style="28" bestFit="1" customWidth="1"/>
    <col min="2809" max="2811" width="12.28515625" style="28" customWidth="1"/>
    <col min="2812" max="2812" width="6.7109375" style="28" customWidth="1"/>
    <col min="2813" max="2813" width="12.140625" style="28" customWidth="1"/>
    <col min="2814" max="2814" width="11" style="28" customWidth="1"/>
    <col min="2815" max="2815" width="11.85546875" style="28" customWidth="1"/>
    <col min="2816" max="2816" width="11.42578125" style="28" customWidth="1"/>
    <col min="2817" max="2817" width="10.7109375" style="28" customWidth="1"/>
    <col min="2818" max="2818" width="14.5703125" style="28" customWidth="1"/>
    <col min="2819" max="2819" width="14" style="28" customWidth="1"/>
    <col min="2820" max="2820" width="10.140625" style="28" customWidth="1"/>
    <col min="2821" max="2821" width="12.28515625" style="28" customWidth="1"/>
    <col min="2822" max="2822" width="13.42578125" style="28" customWidth="1"/>
    <col min="2823" max="2823" width="13" style="28" customWidth="1"/>
    <col min="2824" max="2824" width="12" style="28" customWidth="1"/>
    <col min="2825" max="2825" width="15.5703125" style="28" customWidth="1"/>
    <col min="2826" max="2826" width="16.7109375" style="28" customWidth="1"/>
    <col min="2827" max="2827" width="12.28515625" style="28" customWidth="1"/>
    <col min="2828" max="2828" width="6.140625" style="28" customWidth="1"/>
    <col min="2829" max="3062" width="9.140625" style="28"/>
    <col min="3063" max="3063" width="2.42578125" style="28" bestFit="1" customWidth="1"/>
    <col min="3064" max="3064" width="45.5703125" style="28" bestFit="1" customWidth="1"/>
    <col min="3065" max="3067" width="12.28515625" style="28" customWidth="1"/>
    <col min="3068" max="3068" width="6.7109375" style="28" customWidth="1"/>
    <col min="3069" max="3069" width="12.140625" style="28" customWidth="1"/>
    <col min="3070" max="3070" width="11" style="28" customWidth="1"/>
    <col min="3071" max="3071" width="11.85546875" style="28" customWidth="1"/>
    <col min="3072" max="3072" width="11.42578125" style="28" customWidth="1"/>
    <col min="3073" max="3073" width="10.7109375" style="28" customWidth="1"/>
    <col min="3074" max="3074" width="14.5703125" style="28" customWidth="1"/>
    <col min="3075" max="3075" width="14" style="28" customWidth="1"/>
    <col min="3076" max="3076" width="10.140625" style="28" customWidth="1"/>
    <col min="3077" max="3077" width="12.28515625" style="28" customWidth="1"/>
    <col min="3078" max="3078" width="13.42578125" style="28" customWidth="1"/>
    <col min="3079" max="3079" width="13" style="28" customWidth="1"/>
    <col min="3080" max="3080" width="12" style="28" customWidth="1"/>
    <col min="3081" max="3081" width="15.5703125" style="28" customWidth="1"/>
    <col min="3082" max="3082" width="16.7109375" style="28" customWidth="1"/>
    <col min="3083" max="3083" width="12.28515625" style="28" customWidth="1"/>
    <col min="3084" max="3084" width="6.140625" style="28" customWidth="1"/>
    <col min="3085" max="3318" width="9.140625" style="28"/>
    <col min="3319" max="3319" width="2.42578125" style="28" bestFit="1" customWidth="1"/>
    <col min="3320" max="3320" width="45.5703125" style="28" bestFit="1" customWidth="1"/>
    <col min="3321" max="3323" width="12.28515625" style="28" customWidth="1"/>
    <col min="3324" max="3324" width="6.7109375" style="28" customWidth="1"/>
    <col min="3325" max="3325" width="12.140625" style="28" customWidth="1"/>
    <col min="3326" max="3326" width="11" style="28" customWidth="1"/>
    <col min="3327" max="3327" width="11.85546875" style="28" customWidth="1"/>
    <col min="3328" max="3328" width="11.42578125" style="28" customWidth="1"/>
    <col min="3329" max="3329" width="10.7109375" style="28" customWidth="1"/>
    <col min="3330" max="3330" width="14.5703125" style="28" customWidth="1"/>
    <col min="3331" max="3331" width="14" style="28" customWidth="1"/>
    <col min="3332" max="3332" width="10.140625" style="28" customWidth="1"/>
    <col min="3333" max="3333" width="12.28515625" style="28" customWidth="1"/>
    <col min="3334" max="3334" width="13.42578125" style="28" customWidth="1"/>
    <col min="3335" max="3335" width="13" style="28" customWidth="1"/>
    <col min="3336" max="3336" width="12" style="28" customWidth="1"/>
    <col min="3337" max="3337" width="15.5703125" style="28" customWidth="1"/>
    <col min="3338" max="3338" width="16.7109375" style="28" customWidth="1"/>
    <col min="3339" max="3339" width="12.28515625" style="28" customWidth="1"/>
    <col min="3340" max="3340" width="6.140625" style="28" customWidth="1"/>
    <col min="3341" max="3574" width="9.140625" style="28"/>
    <col min="3575" max="3575" width="2.42578125" style="28" bestFit="1" customWidth="1"/>
    <col min="3576" max="3576" width="45.5703125" style="28" bestFit="1" customWidth="1"/>
    <col min="3577" max="3579" width="12.28515625" style="28" customWidth="1"/>
    <col min="3580" max="3580" width="6.7109375" style="28" customWidth="1"/>
    <col min="3581" max="3581" width="12.140625" style="28" customWidth="1"/>
    <col min="3582" max="3582" width="11" style="28" customWidth="1"/>
    <col min="3583" max="3583" width="11.85546875" style="28" customWidth="1"/>
    <col min="3584" max="3584" width="11.42578125" style="28" customWidth="1"/>
    <col min="3585" max="3585" width="10.7109375" style="28" customWidth="1"/>
    <col min="3586" max="3586" width="14.5703125" style="28" customWidth="1"/>
    <col min="3587" max="3587" width="14" style="28" customWidth="1"/>
    <col min="3588" max="3588" width="10.140625" style="28" customWidth="1"/>
    <col min="3589" max="3589" width="12.28515625" style="28" customWidth="1"/>
    <col min="3590" max="3590" width="13.42578125" style="28" customWidth="1"/>
    <col min="3591" max="3591" width="13" style="28" customWidth="1"/>
    <col min="3592" max="3592" width="12" style="28" customWidth="1"/>
    <col min="3593" max="3593" width="15.5703125" style="28" customWidth="1"/>
    <col min="3594" max="3594" width="16.7109375" style="28" customWidth="1"/>
    <col min="3595" max="3595" width="12.28515625" style="28" customWidth="1"/>
    <col min="3596" max="3596" width="6.140625" style="28" customWidth="1"/>
    <col min="3597" max="3830" width="9.140625" style="28"/>
    <col min="3831" max="3831" width="2.42578125" style="28" bestFit="1" customWidth="1"/>
    <col min="3832" max="3832" width="45.5703125" style="28" bestFit="1" customWidth="1"/>
    <col min="3833" max="3835" width="12.28515625" style="28" customWidth="1"/>
    <col min="3836" max="3836" width="6.7109375" style="28" customWidth="1"/>
    <col min="3837" max="3837" width="12.140625" style="28" customWidth="1"/>
    <col min="3838" max="3838" width="11" style="28" customWidth="1"/>
    <col min="3839" max="3839" width="11.85546875" style="28" customWidth="1"/>
    <col min="3840" max="3840" width="11.42578125" style="28" customWidth="1"/>
    <col min="3841" max="3841" width="10.7109375" style="28" customWidth="1"/>
    <col min="3842" max="3842" width="14.5703125" style="28" customWidth="1"/>
    <col min="3843" max="3843" width="14" style="28" customWidth="1"/>
    <col min="3844" max="3844" width="10.140625" style="28" customWidth="1"/>
    <col min="3845" max="3845" width="12.28515625" style="28" customWidth="1"/>
    <col min="3846" max="3846" width="13.42578125" style="28" customWidth="1"/>
    <col min="3847" max="3847" width="13" style="28" customWidth="1"/>
    <col min="3848" max="3848" width="12" style="28" customWidth="1"/>
    <col min="3849" max="3849" width="15.5703125" style="28" customWidth="1"/>
    <col min="3850" max="3850" width="16.7109375" style="28" customWidth="1"/>
    <col min="3851" max="3851" width="12.28515625" style="28" customWidth="1"/>
    <col min="3852" max="3852" width="6.140625" style="28" customWidth="1"/>
    <col min="3853" max="4086" width="9.140625" style="28"/>
    <col min="4087" max="4087" width="2.42578125" style="28" bestFit="1" customWidth="1"/>
    <col min="4088" max="4088" width="45.5703125" style="28" bestFit="1" customWidth="1"/>
    <col min="4089" max="4091" width="12.28515625" style="28" customWidth="1"/>
    <col min="4092" max="4092" width="6.7109375" style="28" customWidth="1"/>
    <col min="4093" max="4093" width="12.140625" style="28" customWidth="1"/>
    <col min="4094" max="4094" width="11" style="28" customWidth="1"/>
    <col min="4095" max="4095" width="11.85546875" style="28" customWidth="1"/>
    <col min="4096" max="4096" width="11.42578125" style="28" customWidth="1"/>
    <col min="4097" max="4097" width="10.7109375" style="28" customWidth="1"/>
    <col min="4098" max="4098" width="14.5703125" style="28" customWidth="1"/>
    <col min="4099" max="4099" width="14" style="28" customWidth="1"/>
    <col min="4100" max="4100" width="10.140625" style="28" customWidth="1"/>
    <col min="4101" max="4101" width="12.28515625" style="28" customWidth="1"/>
    <col min="4102" max="4102" width="13.42578125" style="28" customWidth="1"/>
    <col min="4103" max="4103" width="13" style="28" customWidth="1"/>
    <col min="4104" max="4104" width="12" style="28" customWidth="1"/>
    <col min="4105" max="4105" width="15.5703125" style="28" customWidth="1"/>
    <col min="4106" max="4106" width="16.7109375" style="28" customWidth="1"/>
    <col min="4107" max="4107" width="12.28515625" style="28" customWidth="1"/>
    <col min="4108" max="4108" width="6.140625" style="28" customWidth="1"/>
    <col min="4109" max="4342" width="9.140625" style="28"/>
    <col min="4343" max="4343" width="2.42578125" style="28" bestFit="1" customWidth="1"/>
    <col min="4344" max="4344" width="45.5703125" style="28" bestFit="1" customWidth="1"/>
    <col min="4345" max="4347" width="12.28515625" style="28" customWidth="1"/>
    <col min="4348" max="4348" width="6.7109375" style="28" customWidth="1"/>
    <col min="4349" max="4349" width="12.140625" style="28" customWidth="1"/>
    <col min="4350" max="4350" width="11" style="28" customWidth="1"/>
    <col min="4351" max="4351" width="11.85546875" style="28" customWidth="1"/>
    <col min="4352" max="4352" width="11.42578125" style="28" customWidth="1"/>
    <col min="4353" max="4353" width="10.7109375" style="28" customWidth="1"/>
    <col min="4354" max="4354" width="14.5703125" style="28" customWidth="1"/>
    <col min="4355" max="4355" width="14" style="28" customWidth="1"/>
    <col min="4356" max="4356" width="10.140625" style="28" customWidth="1"/>
    <col min="4357" max="4357" width="12.28515625" style="28" customWidth="1"/>
    <col min="4358" max="4358" width="13.42578125" style="28" customWidth="1"/>
    <col min="4359" max="4359" width="13" style="28" customWidth="1"/>
    <col min="4360" max="4360" width="12" style="28" customWidth="1"/>
    <col min="4361" max="4361" width="15.5703125" style="28" customWidth="1"/>
    <col min="4362" max="4362" width="16.7109375" style="28" customWidth="1"/>
    <col min="4363" max="4363" width="12.28515625" style="28" customWidth="1"/>
    <col min="4364" max="4364" width="6.140625" style="28" customWidth="1"/>
    <col min="4365" max="4598" width="9.140625" style="28"/>
    <col min="4599" max="4599" width="2.42578125" style="28" bestFit="1" customWidth="1"/>
    <col min="4600" max="4600" width="45.5703125" style="28" bestFit="1" customWidth="1"/>
    <col min="4601" max="4603" width="12.28515625" style="28" customWidth="1"/>
    <col min="4604" max="4604" width="6.7109375" style="28" customWidth="1"/>
    <col min="4605" max="4605" width="12.140625" style="28" customWidth="1"/>
    <col min="4606" max="4606" width="11" style="28" customWidth="1"/>
    <col min="4607" max="4607" width="11.85546875" style="28" customWidth="1"/>
    <col min="4608" max="4608" width="11.42578125" style="28" customWidth="1"/>
    <col min="4609" max="4609" width="10.7109375" style="28" customWidth="1"/>
    <col min="4610" max="4610" width="14.5703125" style="28" customWidth="1"/>
    <col min="4611" max="4611" width="14" style="28" customWidth="1"/>
    <col min="4612" max="4612" width="10.140625" style="28" customWidth="1"/>
    <col min="4613" max="4613" width="12.28515625" style="28" customWidth="1"/>
    <col min="4614" max="4614" width="13.42578125" style="28" customWidth="1"/>
    <col min="4615" max="4615" width="13" style="28" customWidth="1"/>
    <col min="4616" max="4616" width="12" style="28" customWidth="1"/>
    <col min="4617" max="4617" width="15.5703125" style="28" customWidth="1"/>
    <col min="4618" max="4618" width="16.7109375" style="28" customWidth="1"/>
    <col min="4619" max="4619" width="12.28515625" style="28" customWidth="1"/>
    <col min="4620" max="4620" width="6.140625" style="28" customWidth="1"/>
    <col min="4621" max="4854" width="9.140625" style="28"/>
    <col min="4855" max="4855" width="2.42578125" style="28" bestFit="1" customWidth="1"/>
    <col min="4856" max="4856" width="45.5703125" style="28" bestFit="1" customWidth="1"/>
    <col min="4857" max="4859" width="12.28515625" style="28" customWidth="1"/>
    <col min="4860" max="4860" width="6.7109375" style="28" customWidth="1"/>
    <col min="4861" max="4861" width="12.140625" style="28" customWidth="1"/>
    <col min="4862" max="4862" width="11" style="28" customWidth="1"/>
    <col min="4863" max="4863" width="11.85546875" style="28" customWidth="1"/>
    <col min="4864" max="4864" width="11.42578125" style="28" customWidth="1"/>
    <col min="4865" max="4865" width="10.7109375" style="28" customWidth="1"/>
    <col min="4866" max="4866" width="14.5703125" style="28" customWidth="1"/>
    <col min="4867" max="4867" width="14" style="28" customWidth="1"/>
    <col min="4868" max="4868" width="10.140625" style="28" customWidth="1"/>
    <col min="4869" max="4869" width="12.28515625" style="28" customWidth="1"/>
    <col min="4870" max="4870" width="13.42578125" style="28" customWidth="1"/>
    <col min="4871" max="4871" width="13" style="28" customWidth="1"/>
    <col min="4872" max="4872" width="12" style="28" customWidth="1"/>
    <col min="4873" max="4873" width="15.5703125" style="28" customWidth="1"/>
    <col min="4874" max="4874" width="16.7109375" style="28" customWidth="1"/>
    <col min="4875" max="4875" width="12.28515625" style="28" customWidth="1"/>
    <col min="4876" max="4876" width="6.140625" style="28" customWidth="1"/>
    <col min="4877" max="5110" width="9.140625" style="28"/>
    <col min="5111" max="5111" width="2.42578125" style="28" bestFit="1" customWidth="1"/>
    <col min="5112" max="5112" width="45.5703125" style="28" bestFit="1" customWidth="1"/>
    <col min="5113" max="5115" width="12.28515625" style="28" customWidth="1"/>
    <col min="5116" max="5116" width="6.7109375" style="28" customWidth="1"/>
    <col min="5117" max="5117" width="12.140625" style="28" customWidth="1"/>
    <col min="5118" max="5118" width="11" style="28" customWidth="1"/>
    <col min="5119" max="5119" width="11.85546875" style="28" customWidth="1"/>
    <col min="5120" max="5120" width="11.42578125" style="28" customWidth="1"/>
    <col min="5121" max="5121" width="10.7109375" style="28" customWidth="1"/>
    <col min="5122" max="5122" width="14.5703125" style="28" customWidth="1"/>
    <col min="5123" max="5123" width="14" style="28" customWidth="1"/>
    <col min="5124" max="5124" width="10.140625" style="28" customWidth="1"/>
    <col min="5125" max="5125" width="12.28515625" style="28" customWidth="1"/>
    <col min="5126" max="5126" width="13.42578125" style="28" customWidth="1"/>
    <col min="5127" max="5127" width="13" style="28" customWidth="1"/>
    <col min="5128" max="5128" width="12" style="28" customWidth="1"/>
    <col min="5129" max="5129" width="15.5703125" style="28" customWidth="1"/>
    <col min="5130" max="5130" width="16.7109375" style="28" customWidth="1"/>
    <col min="5131" max="5131" width="12.28515625" style="28" customWidth="1"/>
    <col min="5132" max="5132" width="6.140625" style="28" customWidth="1"/>
    <col min="5133" max="5366" width="9.140625" style="28"/>
    <col min="5367" max="5367" width="2.42578125" style="28" bestFit="1" customWidth="1"/>
    <col min="5368" max="5368" width="45.5703125" style="28" bestFit="1" customWidth="1"/>
    <col min="5369" max="5371" width="12.28515625" style="28" customWidth="1"/>
    <col min="5372" max="5372" width="6.7109375" style="28" customWidth="1"/>
    <col min="5373" max="5373" width="12.140625" style="28" customWidth="1"/>
    <col min="5374" max="5374" width="11" style="28" customWidth="1"/>
    <col min="5375" max="5375" width="11.85546875" style="28" customWidth="1"/>
    <col min="5376" max="5376" width="11.42578125" style="28" customWidth="1"/>
    <col min="5377" max="5377" width="10.7109375" style="28" customWidth="1"/>
    <col min="5378" max="5378" width="14.5703125" style="28" customWidth="1"/>
    <col min="5379" max="5379" width="14" style="28" customWidth="1"/>
    <col min="5380" max="5380" width="10.140625" style="28" customWidth="1"/>
    <col min="5381" max="5381" width="12.28515625" style="28" customWidth="1"/>
    <col min="5382" max="5382" width="13.42578125" style="28" customWidth="1"/>
    <col min="5383" max="5383" width="13" style="28" customWidth="1"/>
    <col min="5384" max="5384" width="12" style="28" customWidth="1"/>
    <col min="5385" max="5385" width="15.5703125" style="28" customWidth="1"/>
    <col min="5386" max="5386" width="16.7109375" style="28" customWidth="1"/>
    <col min="5387" max="5387" width="12.28515625" style="28" customWidth="1"/>
    <col min="5388" max="5388" width="6.140625" style="28" customWidth="1"/>
    <col min="5389" max="5622" width="9.140625" style="28"/>
    <col min="5623" max="5623" width="2.42578125" style="28" bestFit="1" customWidth="1"/>
    <col min="5624" max="5624" width="45.5703125" style="28" bestFit="1" customWidth="1"/>
    <col min="5625" max="5627" width="12.28515625" style="28" customWidth="1"/>
    <col min="5628" max="5628" width="6.7109375" style="28" customWidth="1"/>
    <col min="5629" max="5629" width="12.140625" style="28" customWidth="1"/>
    <col min="5630" max="5630" width="11" style="28" customWidth="1"/>
    <col min="5631" max="5631" width="11.85546875" style="28" customWidth="1"/>
    <col min="5632" max="5632" width="11.42578125" style="28" customWidth="1"/>
    <col min="5633" max="5633" width="10.7109375" style="28" customWidth="1"/>
    <col min="5634" max="5634" width="14.5703125" style="28" customWidth="1"/>
    <col min="5635" max="5635" width="14" style="28" customWidth="1"/>
    <col min="5636" max="5636" width="10.140625" style="28" customWidth="1"/>
    <col min="5637" max="5637" width="12.28515625" style="28" customWidth="1"/>
    <col min="5638" max="5638" width="13.42578125" style="28" customWidth="1"/>
    <col min="5639" max="5639" width="13" style="28" customWidth="1"/>
    <col min="5640" max="5640" width="12" style="28" customWidth="1"/>
    <col min="5641" max="5641" width="15.5703125" style="28" customWidth="1"/>
    <col min="5642" max="5642" width="16.7109375" style="28" customWidth="1"/>
    <col min="5643" max="5643" width="12.28515625" style="28" customWidth="1"/>
    <col min="5644" max="5644" width="6.140625" style="28" customWidth="1"/>
    <col min="5645" max="5878" width="9.140625" style="28"/>
    <col min="5879" max="5879" width="2.42578125" style="28" bestFit="1" customWidth="1"/>
    <col min="5880" max="5880" width="45.5703125" style="28" bestFit="1" customWidth="1"/>
    <col min="5881" max="5883" width="12.28515625" style="28" customWidth="1"/>
    <col min="5884" max="5884" width="6.7109375" style="28" customWidth="1"/>
    <col min="5885" max="5885" width="12.140625" style="28" customWidth="1"/>
    <col min="5886" max="5886" width="11" style="28" customWidth="1"/>
    <col min="5887" max="5887" width="11.85546875" style="28" customWidth="1"/>
    <col min="5888" max="5888" width="11.42578125" style="28" customWidth="1"/>
    <col min="5889" max="5889" width="10.7109375" style="28" customWidth="1"/>
    <col min="5890" max="5890" width="14.5703125" style="28" customWidth="1"/>
    <col min="5891" max="5891" width="14" style="28" customWidth="1"/>
    <col min="5892" max="5892" width="10.140625" style="28" customWidth="1"/>
    <col min="5893" max="5893" width="12.28515625" style="28" customWidth="1"/>
    <col min="5894" max="5894" width="13.42578125" style="28" customWidth="1"/>
    <col min="5895" max="5895" width="13" style="28" customWidth="1"/>
    <col min="5896" max="5896" width="12" style="28" customWidth="1"/>
    <col min="5897" max="5897" width="15.5703125" style="28" customWidth="1"/>
    <col min="5898" max="5898" width="16.7109375" style="28" customWidth="1"/>
    <col min="5899" max="5899" width="12.28515625" style="28" customWidth="1"/>
    <col min="5900" max="5900" width="6.140625" style="28" customWidth="1"/>
    <col min="5901" max="6134" width="9.140625" style="28"/>
    <col min="6135" max="6135" width="2.42578125" style="28" bestFit="1" customWidth="1"/>
    <col min="6136" max="6136" width="45.5703125" style="28" bestFit="1" customWidth="1"/>
    <col min="6137" max="6139" width="12.28515625" style="28" customWidth="1"/>
    <col min="6140" max="6140" width="6.7109375" style="28" customWidth="1"/>
    <col min="6141" max="6141" width="12.140625" style="28" customWidth="1"/>
    <col min="6142" max="6142" width="11" style="28" customWidth="1"/>
    <col min="6143" max="6143" width="11.85546875" style="28" customWidth="1"/>
    <col min="6144" max="6144" width="11.42578125" style="28" customWidth="1"/>
    <col min="6145" max="6145" width="10.7109375" style="28" customWidth="1"/>
    <col min="6146" max="6146" width="14.5703125" style="28" customWidth="1"/>
    <col min="6147" max="6147" width="14" style="28" customWidth="1"/>
    <col min="6148" max="6148" width="10.140625" style="28" customWidth="1"/>
    <col min="6149" max="6149" width="12.28515625" style="28" customWidth="1"/>
    <col min="6150" max="6150" width="13.42578125" style="28" customWidth="1"/>
    <col min="6151" max="6151" width="13" style="28" customWidth="1"/>
    <col min="6152" max="6152" width="12" style="28" customWidth="1"/>
    <col min="6153" max="6153" width="15.5703125" style="28" customWidth="1"/>
    <col min="6154" max="6154" width="16.7109375" style="28" customWidth="1"/>
    <col min="6155" max="6155" width="12.28515625" style="28" customWidth="1"/>
    <col min="6156" max="6156" width="6.140625" style="28" customWidth="1"/>
    <col min="6157" max="6390" width="9.140625" style="28"/>
    <col min="6391" max="6391" width="2.42578125" style="28" bestFit="1" customWidth="1"/>
    <col min="6392" max="6392" width="45.5703125" style="28" bestFit="1" customWidth="1"/>
    <col min="6393" max="6395" width="12.28515625" style="28" customWidth="1"/>
    <col min="6396" max="6396" width="6.7109375" style="28" customWidth="1"/>
    <col min="6397" max="6397" width="12.140625" style="28" customWidth="1"/>
    <col min="6398" max="6398" width="11" style="28" customWidth="1"/>
    <col min="6399" max="6399" width="11.85546875" style="28" customWidth="1"/>
    <col min="6400" max="6400" width="11.42578125" style="28" customWidth="1"/>
    <col min="6401" max="6401" width="10.7109375" style="28" customWidth="1"/>
    <col min="6402" max="6402" width="14.5703125" style="28" customWidth="1"/>
    <col min="6403" max="6403" width="14" style="28" customWidth="1"/>
    <col min="6404" max="6404" width="10.140625" style="28" customWidth="1"/>
    <col min="6405" max="6405" width="12.28515625" style="28" customWidth="1"/>
    <col min="6406" max="6406" width="13.42578125" style="28" customWidth="1"/>
    <col min="6407" max="6407" width="13" style="28" customWidth="1"/>
    <col min="6408" max="6408" width="12" style="28" customWidth="1"/>
    <col min="6409" max="6409" width="15.5703125" style="28" customWidth="1"/>
    <col min="6410" max="6410" width="16.7109375" style="28" customWidth="1"/>
    <col min="6411" max="6411" width="12.28515625" style="28" customWidth="1"/>
    <col min="6412" max="6412" width="6.140625" style="28" customWidth="1"/>
    <col min="6413" max="6646" width="9.140625" style="28"/>
    <col min="6647" max="6647" width="2.42578125" style="28" bestFit="1" customWidth="1"/>
    <col min="6648" max="6648" width="45.5703125" style="28" bestFit="1" customWidth="1"/>
    <col min="6649" max="6651" width="12.28515625" style="28" customWidth="1"/>
    <col min="6652" max="6652" width="6.7109375" style="28" customWidth="1"/>
    <col min="6653" max="6653" width="12.140625" style="28" customWidth="1"/>
    <col min="6654" max="6654" width="11" style="28" customWidth="1"/>
    <col min="6655" max="6655" width="11.85546875" style="28" customWidth="1"/>
    <col min="6656" max="6656" width="11.42578125" style="28" customWidth="1"/>
    <col min="6657" max="6657" width="10.7109375" style="28" customWidth="1"/>
    <col min="6658" max="6658" width="14.5703125" style="28" customWidth="1"/>
    <col min="6659" max="6659" width="14" style="28" customWidth="1"/>
    <col min="6660" max="6660" width="10.140625" style="28" customWidth="1"/>
    <col min="6661" max="6661" width="12.28515625" style="28" customWidth="1"/>
    <col min="6662" max="6662" width="13.42578125" style="28" customWidth="1"/>
    <col min="6663" max="6663" width="13" style="28" customWidth="1"/>
    <col min="6664" max="6664" width="12" style="28" customWidth="1"/>
    <col min="6665" max="6665" width="15.5703125" style="28" customWidth="1"/>
    <col min="6666" max="6666" width="16.7109375" style="28" customWidth="1"/>
    <col min="6667" max="6667" width="12.28515625" style="28" customWidth="1"/>
    <col min="6668" max="6668" width="6.140625" style="28" customWidth="1"/>
    <col min="6669" max="6902" width="9.140625" style="28"/>
    <col min="6903" max="6903" width="2.42578125" style="28" bestFit="1" customWidth="1"/>
    <col min="6904" max="6904" width="45.5703125" style="28" bestFit="1" customWidth="1"/>
    <col min="6905" max="6907" width="12.28515625" style="28" customWidth="1"/>
    <col min="6908" max="6908" width="6.7109375" style="28" customWidth="1"/>
    <col min="6909" max="6909" width="12.140625" style="28" customWidth="1"/>
    <col min="6910" max="6910" width="11" style="28" customWidth="1"/>
    <col min="6911" max="6911" width="11.85546875" style="28" customWidth="1"/>
    <col min="6912" max="6912" width="11.42578125" style="28" customWidth="1"/>
    <col min="6913" max="6913" width="10.7109375" style="28" customWidth="1"/>
    <col min="6914" max="6914" width="14.5703125" style="28" customWidth="1"/>
    <col min="6915" max="6915" width="14" style="28" customWidth="1"/>
    <col min="6916" max="6916" width="10.140625" style="28" customWidth="1"/>
    <col min="6917" max="6917" width="12.28515625" style="28" customWidth="1"/>
    <col min="6918" max="6918" width="13.42578125" style="28" customWidth="1"/>
    <col min="6919" max="6919" width="13" style="28" customWidth="1"/>
    <col min="6920" max="6920" width="12" style="28" customWidth="1"/>
    <col min="6921" max="6921" width="15.5703125" style="28" customWidth="1"/>
    <col min="6922" max="6922" width="16.7109375" style="28" customWidth="1"/>
    <col min="6923" max="6923" width="12.28515625" style="28" customWidth="1"/>
    <col min="6924" max="6924" width="6.140625" style="28" customWidth="1"/>
    <col min="6925" max="7158" width="9.140625" style="28"/>
    <col min="7159" max="7159" width="2.42578125" style="28" bestFit="1" customWidth="1"/>
    <col min="7160" max="7160" width="45.5703125" style="28" bestFit="1" customWidth="1"/>
    <col min="7161" max="7163" width="12.28515625" style="28" customWidth="1"/>
    <col min="7164" max="7164" width="6.7109375" style="28" customWidth="1"/>
    <col min="7165" max="7165" width="12.140625" style="28" customWidth="1"/>
    <col min="7166" max="7166" width="11" style="28" customWidth="1"/>
    <col min="7167" max="7167" width="11.85546875" style="28" customWidth="1"/>
    <col min="7168" max="7168" width="11.42578125" style="28" customWidth="1"/>
    <col min="7169" max="7169" width="10.7109375" style="28" customWidth="1"/>
    <col min="7170" max="7170" width="14.5703125" style="28" customWidth="1"/>
    <col min="7171" max="7171" width="14" style="28" customWidth="1"/>
    <col min="7172" max="7172" width="10.140625" style="28" customWidth="1"/>
    <col min="7173" max="7173" width="12.28515625" style="28" customWidth="1"/>
    <col min="7174" max="7174" width="13.42578125" style="28" customWidth="1"/>
    <col min="7175" max="7175" width="13" style="28" customWidth="1"/>
    <col min="7176" max="7176" width="12" style="28" customWidth="1"/>
    <col min="7177" max="7177" width="15.5703125" style="28" customWidth="1"/>
    <col min="7178" max="7178" width="16.7109375" style="28" customWidth="1"/>
    <col min="7179" max="7179" width="12.28515625" style="28" customWidth="1"/>
    <col min="7180" max="7180" width="6.140625" style="28" customWidth="1"/>
    <col min="7181" max="7414" width="9.140625" style="28"/>
    <col min="7415" max="7415" width="2.42578125" style="28" bestFit="1" customWidth="1"/>
    <col min="7416" max="7416" width="45.5703125" style="28" bestFit="1" customWidth="1"/>
    <col min="7417" max="7419" width="12.28515625" style="28" customWidth="1"/>
    <col min="7420" max="7420" width="6.7109375" style="28" customWidth="1"/>
    <col min="7421" max="7421" width="12.140625" style="28" customWidth="1"/>
    <col min="7422" max="7422" width="11" style="28" customWidth="1"/>
    <col min="7423" max="7423" width="11.85546875" style="28" customWidth="1"/>
    <col min="7424" max="7424" width="11.42578125" style="28" customWidth="1"/>
    <col min="7425" max="7425" width="10.7109375" style="28" customWidth="1"/>
    <col min="7426" max="7426" width="14.5703125" style="28" customWidth="1"/>
    <col min="7427" max="7427" width="14" style="28" customWidth="1"/>
    <col min="7428" max="7428" width="10.140625" style="28" customWidth="1"/>
    <col min="7429" max="7429" width="12.28515625" style="28" customWidth="1"/>
    <col min="7430" max="7430" width="13.42578125" style="28" customWidth="1"/>
    <col min="7431" max="7431" width="13" style="28" customWidth="1"/>
    <col min="7432" max="7432" width="12" style="28" customWidth="1"/>
    <col min="7433" max="7433" width="15.5703125" style="28" customWidth="1"/>
    <col min="7434" max="7434" width="16.7109375" style="28" customWidth="1"/>
    <col min="7435" max="7435" width="12.28515625" style="28" customWidth="1"/>
    <col min="7436" max="7436" width="6.140625" style="28" customWidth="1"/>
    <col min="7437" max="7670" width="9.140625" style="28"/>
    <col min="7671" max="7671" width="2.42578125" style="28" bestFit="1" customWidth="1"/>
    <col min="7672" max="7672" width="45.5703125" style="28" bestFit="1" customWidth="1"/>
    <col min="7673" max="7675" width="12.28515625" style="28" customWidth="1"/>
    <col min="7676" max="7676" width="6.7109375" style="28" customWidth="1"/>
    <col min="7677" max="7677" width="12.140625" style="28" customWidth="1"/>
    <col min="7678" max="7678" width="11" style="28" customWidth="1"/>
    <col min="7679" max="7679" width="11.85546875" style="28" customWidth="1"/>
    <col min="7680" max="7680" width="11.42578125" style="28" customWidth="1"/>
    <col min="7681" max="7681" width="10.7109375" style="28" customWidth="1"/>
    <col min="7682" max="7682" width="14.5703125" style="28" customWidth="1"/>
    <col min="7683" max="7683" width="14" style="28" customWidth="1"/>
    <col min="7684" max="7684" width="10.140625" style="28" customWidth="1"/>
    <col min="7685" max="7685" width="12.28515625" style="28" customWidth="1"/>
    <col min="7686" max="7686" width="13.42578125" style="28" customWidth="1"/>
    <col min="7687" max="7687" width="13" style="28" customWidth="1"/>
    <col min="7688" max="7688" width="12" style="28" customWidth="1"/>
    <col min="7689" max="7689" width="15.5703125" style="28" customWidth="1"/>
    <col min="7690" max="7690" width="16.7109375" style="28" customWidth="1"/>
    <col min="7691" max="7691" width="12.28515625" style="28" customWidth="1"/>
    <col min="7692" max="7692" width="6.140625" style="28" customWidth="1"/>
    <col min="7693" max="7926" width="9.140625" style="28"/>
    <col min="7927" max="7927" width="2.42578125" style="28" bestFit="1" customWidth="1"/>
    <col min="7928" max="7928" width="45.5703125" style="28" bestFit="1" customWidth="1"/>
    <col min="7929" max="7931" width="12.28515625" style="28" customWidth="1"/>
    <col min="7932" max="7932" width="6.7109375" style="28" customWidth="1"/>
    <col min="7933" max="7933" width="12.140625" style="28" customWidth="1"/>
    <col min="7934" max="7934" width="11" style="28" customWidth="1"/>
    <col min="7935" max="7935" width="11.85546875" style="28" customWidth="1"/>
    <col min="7936" max="7936" width="11.42578125" style="28" customWidth="1"/>
    <col min="7937" max="7937" width="10.7109375" style="28" customWidth="1"/>
    <col min="7938" max="7938" width="14.5703125" style="28" customWidth="1"/>
    <col min="7939" max="7939" width="14" style="28" customWidth="1"/>
    <col min="7940" max="7940" width="10.140625" style="28" customWidth="1"/>
    <col min="7941" max="7941" width="12.28515625" style="28" customWidth="1"/>
    <col min="7942" max="7942" width="13.42578125" style="28" customWidth="1"/>
    <col min="7943" max="7943" width="13" style="28" customWidth="1"/>
    <col min="7944" max="7944" width="12" style="28" customWidth="1"/>
    <col min="7945" max="7945" width="15.5703125" style="28" customWidth="1"/>
    <col min="7946" max="7946" width="16.7109375" style="28" customWidth="1"/>
    <col min="7947" max="7947" width="12.28515625" style="28" customWidth="1"/>
    <col min="7948" max="7948" width="6.140625" style="28" customWidth="1"/>
    <col min="7949" max="8182" width="9.140625" style="28"/>
    <col min="8183" max="8183" width="2.42578125" style="28" bestFit="1" customWidth="1"/>
    <col min="8184" max="8184" width="45.5703125" style="28" bestFit="1" customWidth="1"/>
    <col min="8185" max="8187" width="12.28515625" style="28" customWidth="1"/>
    <col min="8188" max="8188" width="6.7109375" style="28" customWidth="1"/>
    <col min="8189" max="8189" width="12.140625" style="28" customWidth="1"/>
    <col min="8190" max="8190" width="11" style="28" customWidth="1"/>
    <col min="8191" max="8191" width="11.85546875" style="28" customWidth="1"/>
    <col min="8192" max="8192" width="11.42578125" style="28" customWidth="1"/>
    <col min="8193" max="8193" width="10.7109375" style="28" customWidth="1"/>
    <col min="8194" max="8194" width="14.5703125" style="28" customWidth="1"/>
    <col min="8195" max="8195" width="14" style="28" customWidth="1"/>
    <col min="8196" max="8196" width="10.140625" style="28" customWidth="1"/>
    <col min="8197" max="8197" width="12.28515625" style="28" customWidth="1"/>
    <col min="8198" max="8198" width="13.42578125" style="28" customWidth="1"/>
    <col min="8199" max="8199" width="13" style="28" customWidth="1"/>
    <col min="8200" max="8200" width="12" style="28" customWidth="1"/>
    <col min="8201" max="8201" width="15.5703125" style="28" customWidth="1"/>
    <col min="8202" max="8202" width="16.7109375" style="28" customWidth="1"/>
    <col min="8203" max="8203" width="12.28515625" style="28" customWidth="1"/>
    <col min="8204" max="8204" width="6.140625" style="28" customWidth="1"/>
    <col min="8205" max="8438" width="9.140625" style="28"/>
    <col min="8439" max="8439" width="2.42578125" style="28" bestFit="1" customWidth="1"/>
    <col min="8440" max="8440" width="45.5703125" style="28" bestFit="1" customWidth="1"/>
    <col min="8441" max="8443" width="12.28515625" style="28" customWidth="1"/>
    <col min="8444" max="8444" width="6.7109375" style="28" customWidth="1"/>
    <col min="8445" max="8445" width="12.140625" style="28" customWidth="1"/>
    <col min="8446" max="8446" width="11" style="28" customWidth="1"/>
    <col min="8447" max="8447" width="11.85546875" style="28" customWidth="1"/>
    <col min="8448" max="8448" width="11.42578125" style="28" customWidth="1"/>
    <col min="8449" max="8449" width="10.7109375" style="28" customWidth="1"/>
    <col min="8450" max="8450" width="14.5703125" style="28" customWidth="1"/>
    <col min="8451" max="8451" width="14" style="28" customWidth="1"/>
    <col min="8452" max="8452" width="10.140625" style="28" customWidth="1"/>
    <col min="8453" max="8453" width="12.28515625" style="28" customWidth="1"/>
    <col min="8454" max="8454" width="13.42578125" style="28" customWidth="1"/>
    <col min="8455" max="8455" width="13" style="28" customWidth="1"/>
    <col min="8456" max="8456" width="12" style="28" customWidth="1"/>
    <col min="8457" max="8457" width="15.5703125" style="28" customWidth="1"/>
    <col min="8458" max="8458" width="16.7109375" style="28" customWidth="1"/>
    <col min="8459" max="8459" width="12.28515625" style="28" customWidth="1"/>
    <col min="8460" max="8460" width="6.140625" style="28" customWidth="1"/>
    <col min="8461" max="8694" width="9.140625" style="28"/>
    <col min="8695" max="8695" width="2.42578125" style="28" bestFit="1" customWidth="1"/>
    <col min="8696" max="8696" width="45.5703125" style="28" bestFit="1" customWidth="1"/>
    <col min="8697" max="8699" width="12.28515625" style="28" customWidth="1"/>
    <col min="8700" max="8700" width="6.7109375" style="28" customWidth="1"/>
    <col min="8701" max="8701" width="12.140625" style="28" customWidth="1"/>
    <col min="8702" max="8702" width="11" style="28" customWidth="1"/>
    <col min="8703" max="8703" width="11.85546875" style="28" customWidth="1"/>
    <col min="8704" max="8704" width="11.42578125" style="28" customWidth="1"/>
    <col min="8705" max="8705" width="10.7109375" style="28" customWidth="1"/>
    <col min="8706" max="8706" width="14.5703125" style="28" customWidth="1"/>
    <col min="8707" max="8707" width="14" style="28" customWidth="1"/>
    <col min="8708" max="8708" width="10.140625" style="28" customWidth="1"/>
    <col min="8709" max="8709" width="12.28515625" style="28" customWidth="1"/>
    <col min="8710" max="8710" width="13.42578125" style="28" customWidth="1"/>
    <col min="8711" max="8711" width="13" style="28" customWidth="1"/>
    <col min="8712" max="8712" width="12" style="28" customWidth="1"/>
    <col min="8713" max="8713" width="15.5703125" style="28" customWidth="1"/>
    <col min="8714" max="8714" width="16.7109375" style="28" customWidth="1"/>
    <col min="8715" max="8715" width="12.28515625" style="28" customWidth="1"/>
    <col min="8716" max="8716" width="6.140625" style="28" customWidth="1"/>
    <col min="8717" max="8950" width="9.140625" style="28"/>
    <col min="8951" max="8951" width="2.42578125" style="28" bestFit="1" customWidth="1"/>
    <col min="8952" max="8952" width="45.5703125" style="28" bestFit="1" customWidth="1"/>
    <col min="8953" max="8955" width="12.28515625" style="28" customWidth="1"/>
    <col min="8956" max="8956" width="6.7109375" style="28" customWidth="1"/>
    <col min="8957" max="8957" width="12.140625" style="28" customWidth="1"/>
    <col min="8958" max="8958" width="11" style="28" customWidth="1"/>
    <col min="8959" max="8959" width="11.85546875" style="28" customWidth="1"/>
    <col min="8960" max="8960" width="11.42578125" style="28" customWidth="1"/>
    <col min="8961" max="8961" width="10.7109375" style="28" customWidth="1"/>
    <col min="8962" max="8962" width="14.5703125" style="28" customWidth="1"/>
    <col min="8963" max="8963" width="14" style="28" customWidth="1"/>
    <col min="8964" max="8964" width="10.140625" style="28" customWidth="1"/>
    <col min="8965" max="8965" width="12.28515625" style="28" customWidth="1"/>
    <col min="8966" max="8966" width="13.42578125" style="28" customWidth="1"/>
    <col min="8967" max="8967" width="13" style="28" customWidth="1"/>
    <col min="8968" max="8968" width="12" style="28" customWidth="1"/>
    <col min="8969" max="8969" width="15.5703125" style="28" customWidth="1"/>
    <col min="8970" max="8970" width="16.7109375" style="28" customWidth="1"/>
    <col min="8971" max="8971" width="12.28515625" style="28" customWidth="1"/>
    <col min="8972" max="8972" width="6.140625" style="28" customWidth="1"/>
    <col min="8973" max="9206" width="9.140625" style="28"/>
    <col min="9207" max="9207" width="2.42578125" style="28" bestFit="1" customWidth="1"/>
    <col min="9208" max="9208" width="45.5703125" style="28" bestFit="1" customWidth="1"/>
    <col min="9209" max="9211" width="12.28515625" style="28" customWidth="1"/>
    <col min="9212" max="9212" width="6.7109375" style="28" customWidth="1"/>
    <col min="9213" max="9213" width="12.140625" style="28" customWidth="1"/>
    <col min="9214" max="9214" width="11" style="28" customWidth="1"/>
    <col min="9215" max="9215" width="11.85546875" style="28" customWidth="1"/>
    <col min="9216" max="9216" width="11.42578125" style="28" customWidth="1"/>
    <col min="9217" max="9217" width="10.7109375" style="28" customWidth="1"/>
    <col min="9218" max="9218" width="14.5703125" style="28" customWidth="1"/>
    <col min="9219" max="9219" width="14" style="28" customWidth="1"/>
    <col min="9220" max="9220" width="10.140625" style="28" customWidth="1"/>
    <col min="9221" max="9221" width="12.28515625" style="28" customWidth="1"/>
    <col min="9222" max="9222" width="13.42578125" style="28" customWidth="1"/>
    <col min="9223" max="9223" width="13" style="28" customWidth="1"/>
    <col min="9224" max="9224" width="12" style="28" customWidth="1"/>
    <col min="9225" max="9225" width="15.5703125" style="28" customWidth="1"/>
    <col min="9226" max="9226" width="16.7109375" style="28" customWidth="1"/>
    <col min="9227" max="9227" width="12.28515625" style="28" customWidth="1"/>
    <col min="9228" max="9228" width="6.140625" style="28" customWidth="1"/>
    <col min="9229" max="9462" width="9.140625" style="28"/>
    <col min="9463" max="9463" width="2.42578125" style="28" bestFit="1" customWidth="1"/>
    <col min="9464" max="9464" width="45.5703125" style="28" bestFit="1" customWidth="1"/>
    <col min="9465" max="9467" width="12.28515625" style="28" customWidth="1"/>
    <col min="9468" max="9468" width="6.7109375" style="28" customWidth="1"/>
    <col min="9469" max="9469" width="12.140625" style="28" customWidth="1"/>
    <col min="9470" max="9470" width="11" style="28" customWidth="1"/>
    <col min="9471" max="9471" width="11.85546875" style="28" customWidth="1"/>
    <col min="9472" max="9472" width="11.42578125" style="28" customWidth="1"/>
    <col min="9473" max="9473" width="10.7109375" style="28" customWidth="1"/>
    <col min="9474" max="9474" width="14.5703125" style="28" customWidth="1"/>
    <col min="9475" max="9475" width="14" style="28" customWidth="1"/>
    <col min="9476" max="9476" width="10.140625" style="28" customWidth="1"/>
    <col min="9477" max="9477" width="12.28515625" style="28" customWidth="1"/>
    <col min="9478" max="9478" width="13.42578125" style="28" customWidth="1"/>
    <col min="9479" max="9479" width="13" style="28" customWidth="1"/>
    <col min="9480" max="9480" width="12" style="28" customWidth="1"/>
    <col min="9481" max="9481" width="15.5703125" style="28" customWidth="1"/>
    <col min="9482" max="9482" width="16.7109375" style="28" customWidth="1"/>
    <col min="9483" max="9483" width="12.28515625" style="28" customWidth="1"/>
    <col min="9484" max="9484" width="6.140625" style="28" customWidth="1"/>
    <col min="9485" max="9718" width="9.140625" style="28"/>
    <col min="9719" max="9719" width="2.42578125" style="28" bestFit="1" customWidth="1"/>
    <col min="9720" max="9720" width="45.5703125" style="28" bestFit="1" customWidth="1"/>
    <col min="9721" max="9723" width="12.28515625" style="28" customWidth="1"/>
    <col min="9724" max="9724" width="6.7109375" style="28" customWidth="1"/>
    <col min="9725" max="9725" width="12.140625" style="28" customWidth="1"/>
    <col min="9726" max="9726" width="11" style="28" customWidth="1"/>
    <col min="9727" max="9727" width="11.85546875" style="28" customWidth="1"/>
    <col min="9728" max="9728" width="11.42578125" style="28" customWidth="1"/>
    <col min="9729" max="9729" width="10.7109375" style="28" customWidth="1"/>
    <col min="9730" max="9730" width="14.5703125" style="28" customWidth="1"/>
    <col min="9731" max="9731" width="14" style="28" customWidth="1"/>
    <col min="9732" max="9732" width="10.140625" style="28" customWidth="1"/>
    <col min="9733" max="9733" width="12.28515625" style="28" customWidth="1"/>
    <col min="9734" max="9734" width="13.42578125" style="28" customWidth="1"/>
    <col min="9735" max="9735" width="13" style="28" customWidth="1"/>
    <col min="9736" max="9736" width="12" style="28" customWidth="1"/>
    <col min="9737" max="9737" width="15.5703125" style="28" customWidth="1"/>
    <col min="9738" max="9738" width="16.7109375" style="28" customWidth="1"/>
    <col min="9739" max="9739" width="12.28515625" style="28" customWidth="1"/>
    <col min="9740" max="9740" width="6.140625" style="28" customWidth="1"/>
    <col min="9741" max="9974" width="9.140625" style="28"/>
    <col min="9975" max="9975" width="2.42578125" style="28" bestFit="1" customWidth="1"/>
    <col min="9976" max="9976" width="45.5703125" style="28" bestFit="1" customWidth="1"/>
    <col min="9977" max="9979" width="12.28515625" style="28" customWidth="1"/>
    <col min="9980" max="9980" width="6.7109375" style="28" customWidth="1"/>
    <col min="9981" max="9981" width="12.140625" style="28" customWidth="1"/>
    <col min="9982" max="9982" width="11" style="28" customWidth="1"/>
    <col min="9983" max="9983" width="11.85546875" style="28" customWidth="1"/>
    <col min="9984" max="9984" width="11.42578125" style="28" customWidth="1"/>
    <col min="9985" max="9985" width="10.7109375" style="28" customWidth="1"/>
    <col min="9986" max="9986" width="14.5703125" style="28" customWidth="1"/>
    <col min="9987" max="9987" width="14" style="28" customWidth="1"/>
    <col min="9988" max="9988" width="10.140625" style="28" customWidth="1"/>
    <col min="9989" max="9989" width="12.28515625" style="28" customWidth="1"/>
    <col min="9990" max="9990" width="13.42578125" style="28" customWidth="1"/>
    <col min="9991" max="9991" width="13" style="28" customWidth="1"/>
    <col min="9992" max="9992" width="12" style="28" customWidth="1"/>
    <col min="9993" max="9993" width="15.5703125" style="28" customWidth="1"/>
    <col min="9994" max="9994" width="16.7109375" style="28" customWidth="1"/>
    <col min="9995" max="9995" width="12.28515625" style="28" customWidth="1"/>
    <col min="9996" max="9996" width="6.140625" style="28" customWidth="1"/>
    <col min="9997" max="10230" width="9.140625" style="28"/>
    <col min="10231" max="10231" width="2.42578125" style="28" bestFit="1" customWidth="1"/>
    <col min="10232" max="10232" width="45.5703125" style="28" bestFit="1" customWidth="1"/>
    <col min="10233" max="10235" width="12.28515625" style="28" customWidth="1"/>
    <col min="10236" max="10236" width="6.7109375" style="28" customWidth="1"/>
    <col min="10237" max="10237" width="12.140625" style="28" customWidth="1"/>
    <col min="10238" max="10238" width="11" style="28" customWidth="1"/>
    <col min="10239" max="10239" width="11.85546875" style="28" customWidth="1"/>
    <col min="10240" max="10240" width="11.42578125" style="28" customWidth="1"/>
    <col min="10241" max="10241" width="10.7109375" style="28" customWidth="1"/>
    <col min="10242" max="10242" width="14.5703125" style="28" customWidth="1"/>
    <col min="10243" max="10243" width="14" style="28" customWidth="1"/>
    <col min="10244" max="10244" width="10.140625" style="28" customWidth="1"/>
    <col min="10245" max="10245" width="12.28515625" style="28" customWidth="1"/>
    <col min="10246" max="10246" width="13.42578125" style="28" customWidth="1"/>
    <col min="10247" max="10247" width="13" style="28" customWidth="1"/>
    <col min="10248" max="10248" width="12" style="28" customWidth="1"/>
    <col min="10249" max="10249" width="15.5703125" style="28" customWidth="1"/>
    <col min="10250" max="10250" width="16.7109375" style="28" customWidth="1"/>
    <col min="10251" max="10251" width="12.28515625" style="28" customWidth="1"/>
    <col min="10252" max="10252" width="6.140625" style="28" customWidth="1"/>
    <col min="10253" max="10486" width="9.140625" style="28"/>
    <col min="10487" max="10487" width="2.42578125" style="28" bestFit="1" customWidth="1"/>
    <col min="10488" max="10488" width="45.5703125" style="28" bestFit="1" customWidth="1"/>
    <col min="10489" max="10491" width="12.28515625" style="28" customWidth="1"/>
    <col min="10492" max="10492" width="6.7109375" style="28" customWidth="1"/>
    <col min="10493" max="10493" width="12.140625" style="28" customWidth="1"/>
    <col min="10494" max="10494" width="11" style="28" customWidth="1"/>
    <col min="10495" max="10495" width="11.85546875" style="28" customWidth="1"/>
    <col min="10496" max="10496" width="11.42578125" style="28" customWidth="1"/>
    <col min="10497" max="10497" width="10.7109375" style="28" customWidth="1"/>
    <col min="10498" max="10498" width="14.5703125" style="28" customWidth="1"/>
    <col min="10499" max="10499" width="14" style="28" customWidth="1"/>
    <col min="10500" max="10500" width="10.140625" style="28" customWidth="1"/>
    <col min="10501" max="10501" width="12.28515625" style="28" customWidth="1"/>
    <col min="10502" max="10502" width="13.42578125" style="28" customWidth="1"/>
    <col min="10503" max="10503" width="13" style="28" customWidth="1"/>
    <col min="10504" max="10504" width="12" style="28" customWidth="1"/>
    <col min="10505" max="10505" width="15.5703125" style="28" customWidth="1"/>
    <col min="10506" max="10506" width="16.7109375" style="28" customWidth="1"/>
    <col min="10507" max="10507" width="12.28515625" style="28" customWidth="1"/>
    <col min="10508" max="10508" width="6.140625" style="28" customWidth="1"/>
    <col min="10509" max="10742" width="9.140625" style="28"/>
    <col min="10743" max="10743" width="2.42578125" style="28" bestFit="1" customWidth="1"/>
    <col min="10744" max="10744" width="45.5703125" style="28" bestFit="1" customWidth="1"/>
    <col min="10745" max="10747" width="12.28515625" style="28" customWidth="1"/>
    <col min="10748" max="10748" width="6.7109375" style="28" customWidth="1"/>
    <col min="10749" max="10749" width="12.140625" style="28" customWidth="1"/>
    <col min="10750" max="10750" width="11" style="28" customWidth="1"/>
    <col min="10751" max="10751" width="11.85546875" style="28" customWidth="1"/>
    <col min="10752" max="10752" width="11.42578125" style="28" customWidth="1"/>
    <col min="10753" max="10753" width="10.7109375" style="28" customWidth="1"/>
    <col min="10754" max="10754" width="14.5703125" style="28" customWidth="1"/>
    <col min="10755" max="10755" width="14" style="28" customWidth="1"/>
    <col min="10756" max="10756" width="10.140625" style="28" customWidth="1"/>
    <col min="10757" max="10757" width="12.28515625" style="28" customWidth="1"/>
    <col min="10758" max="10758" width="13.42578125" style="28" customWidth="1"/>
    <col min="10759" max="10759" width="13" style="28" customWidth="1"/>
    <col min="10760" max="10760" width="12" style="28" customWidth="1"/>
    <col min="10761" max="10761" width="15.5703125" style="28" customWidth="1"/>
    <col min="10762" max="10762" width="16.7109375" style="28" customWidth="1"/>
    <col min="10763" max="10763" width="12.28515625" style="28" customWidth="1"/>
    <col min="10764" max="10764" width="6.140625" style="28" customWidth="1"/>
    <col min="10765" max="10998" width="9.140625" style="28"/>
    <col min="10999" max="10999" width="2.42578125" style="28" bestFit="1" customWidth="1"/>
    <col min="11000" max="11000" width="45.5703125" style="28" bestFit="1" customWidth="1"/>
    <col min="11001" max="11003" width="12.28515625" style="28" customWidth="1"/>
    <col min="11004" max="11004" width="6.7109375" style="28" customWidth="1"/>
    <col min="11005" max="11005" width="12.140625" style="28" customWidth="1"/>
    <col min="11006" max="11006" width="11" style="28" customWidth="1"/>
    <col min="11007" max="11007" width="11.85546875" style="28" customWidth="1"/>
    <col min="11008" max="11008" width="11.42578125" style="28" customWidth="1"/>
    <col min="11009" max="11009" width="10.7109375" style="28" customWidth="1"/>
    <col min="11010" max="11010" width="14.5703125" style="28" customWidth="1"/>
    <col min="11011" max="11011" width="14" style="28" customWidth="1"/>
    <col min="11012" max="11012" width="10.140625" style="28" customWidth="1"/>
    <col min="11013" max="11013" width="12.28515625" style="28" customWidth="1"/>
    <col min="11014" max="11014" width="13.42578125" style="28" customWidth="1"/>
    <col min="11015" max="11015" width="13" style="28" customWidth="1"/>
    <col min="11016" max="11016" width="12" style="28" customWidth="1"/>
    <col min="11017" max="11017" width="15.5703125" style="28" customWidth="1"/>
    <col min="11018" max="11018" width="16.7109375" style="28" customWidth="1"/>
    <col min="11019" max="11019" width="12.28515625" style="28" customWidth="1"/>
    <col min="11020" max="11020" width="6.140625" style="28" customWidth="1"/>
    <col min="11021" max="11254" width="9.140625" style="28"/>
    <col min="11255" max="11255" width="2.42578125" style="28" bestFit="1" customWidth="1"/>
    <col min="11256" max="11256" width="45.5703125" style="28" bestFit="1" customWidth="1"/>
    <col min="11257" max="11259" width="12.28515625" style="28" customWidth="1"/>
    <col min="11260" max="11260" width="6.7109375" style="28" customWidth="1"/>
    <col min="11261" max="11261" width="12.140625" style="28" customWidth="1"/>
    <col min="11262" max="11262" width="11" style="28" customWidth="1"/>
    <col min="11263" max="11263" width="11.85546875" style="28" customWidth="1"/>
    <col min="11264" max="11264" width="11.42578125" style="28" customWidth="1"/>
    <col min="11265" max="11265" width="10.7109375" style="28" customWidth="1"/>
    <col min="11266" max="11266" width="14.5703125" style="28" customWidth="1"/>
    <col min="11267" max="11267" width="14" style="28" customWidth="1"/>
    <col min="11268" max="11268" width="10.140625" style="28" customWidth="1"/>
    <col min="11269" max="11269" width="12.28515625" style="28" customWidth="1"/>
    <col min="11270" max="11270" width="13.42578125" style="28" customWidth="1"/>
    <col min="11271" max="11271" width="13" style="28" customWidth="1"/>
    <col min="11272" max="11272" width="12" style="28" customWidth="1"/>
    <col min="11273" max="11273" width="15.5703125" style="28" customWidth="1"/>
    <col min="11274" max="11274" width="16.7109375" style="28" customWidth="1"/>
    <col min="11275" max="11275" width="12.28515625" style="28" customWidth="1"/>
    <col min="11276" max="11276" width="6.140625" style="28" customWidth="1"/>
    <col min="11277" max="11510" width="9.140625" style="28"/>
    <col min="11511" max="11511" width="2.42578125" style="28" bestFit="1" customWidth="1"/>
    <col min="11512" max="11512" width="45.5703125" style="28" bestFit="1" customWidth="1"/>
    <col min="11513" max="11515" width="12.28515625" style="28" customWidth="1"/>
    <col min="11516" max="11516" width="6.7109375" style="28" customWidth="1"/>
    <col min="11517" max="11517" width="12.140625" style="28" customWidth="1"/>
    <col min="11518" max="11518" width="11" style="28" customWidth="1"/>
    <col min="11519" max="11519" width="11.85546875" style="28" customWidth="1"/>
    <col min="11520" max="11520" width="11.42578125" style="28" customWidth="1"/>
    <col min="11521" max="11521" width="10.7109375" style="28" customWidth="1"/>
    <col min="11522" max="11522" width="14.5703125" style="28" customWidth="1"/>
    <col min="11523" max="11523" width="14" style="28" customWidth="1"/>
    <col min="11524" max="11524" width="10.140625" style="28" customWidth="1"/>
    <col min="11525" max="11525" width="12.28515625" style="28" customWidth="1"/>
    <col min="11526" max="11526" width="13.42578125" style="28" customWidth="1"/>
    <col min="11527" max="11527" width="13" style="28" customWidth="1"/>
    <col min="11528" max="11528" width="12" style="28" customWidth="1"/>
    <col min="11529" max="11529" width="15.5703125" style="28" customWidth="1"/>
    <col min="11530" max="11530" width="16.7109375" style="28" customWidth="1"/>
    <col min="11531" max="11531" width="12.28515625" style="28" customWidth="1"/>
    <col min="11532" max="11532" width="6.140625" style="28" customWidth="1"/>
    <col min="11533" max="11766" width="9.140625" style="28"/>
    <col min="11767" max="11767" width="2.42578125" style="28" bestFit="1" customWidth="1"/>
    <col min="11768" max="11768" width="45.5703125" style="28" bestFit="1" customWidth="1"/>
    <col min="11769" max="11771" width="12.28515625" style="28" customWidth="1"/>
    <col min="11772" max="11772" width="6.7109375" style="28" customWidth="1"/>
    <col min="11773" max="11773" width="12.140625" style="28" customWidth="1"/>
    <col min="11774" max="11774" width="11" style="28" customWidth="1"/>
    <col min="11775" max="11775" width="11.85546875" style="28" customWidth="1"/>
    <col min="11776" max="11776" width="11.42578125" style="28" customWidth="1"/>
    <col min="11777" max="11777" width="10.7109375" style="28" customWidth="1"/>
    <col min="11778" max="11778" width="14.5703125" style="28" customWidth="1"/>
    <col min="11779" max="11779" width="14" style="28" customWidth="1"/>
    <col min="11780" max="11780" width="10.140625" style="28" customWidth="1"/>
    <col min="11781" max="11781" width="12.28515625" style="28" customWidth="1"/>
    <col min="11782" max="11782" width="13.42578125" style="28" customWidth="1"/>
    <col min="11783" max="11783" width="13" style="28" customWidth="1"/>
    <col min="11784" max="11784" width="12" style="28" customWidth="1"/>
    <col min="11785" max="11785" width="15.5703125" style="28" customWidth="1"/>
    <col min="11786" max="11786" width="16.7109375" style="28" customWidth="1"/>
    <col min="11787" max="11787" width="12.28515625" style="28" customWidth="1"/>
    <col min="11788" max="11788" width="6.140625" style="28" customWidth="1"/>
    <col min="11789" max="12022" width="9.140625" style="28"/>
    <col min="12023" max="12023" width="2.42578125" style="28" bestFit="1" customWidth="1"/>
    <col min="12024" max="12024" width="45.5703125" style="28" bestFit="1" customWidth="1"/>
    <col min="12025" max="12027" width="12.28515625" style="28" customWidth="1"/>
    <col min="12028" max="12028" width="6.7109375" style="28" customWidth="1"/>
    <col min="12029" max="12029" width="12.140625" style="28" customWidth="1"/>
    <col min="12030" max="12030" width="11" style="28" customWidth="1"/>
    <col min="12031" max="12031" width="11.85546875" style="28" customWidth="1"/>
    <col min="12032" max="12032" width="11.42578125" style="28" customWidth="1"/>
    <col min="12033" max="12033" width="10.7109375" style="28" customWidth="1"/>
    <col min="12034" max="12034" width="14.5703125" style="28" customWidth="1"/>
    <col min="12035" max="12035" width="14" style="28" customWidth="1"/>
    <col min="12036" max="12036" width="10.140625" style="28" customWidth="1"/>
    <col min="12037" max="12037" width="12.28515625" style="28" customWidth="1"/>
    <col min="12038" max="12038" width="13.42578125" style="28" customWidth="1"/>
    <col min="12039" max="12039" width="13" style="28" customWidth="1"/>
    <col min="12040" max="12040" width="12" style="28" customWidth="1"/>
    <col min="12041" max="12041" width="15.5703125" style="28" customWidth="1"/>
    <col min="12042" max="12042" width="16.7109375" style="28" customWidth="1"/>
    <col min="12043" max="12043" width="12.28515625" style="28" customWidth="1"/>
    <col min="12044" max="12044" width="6.140625" style="28" customWidth="1"/>
    <col min="12045" max="12278" width="9.140625" style="28"/>
    <col min="12279" max="12279" width="2.42578125" style="28" bestFit="1" customWidth="1"/>
    <col min="12280" max="12280" width="45.5703125" style="28" bestFit="1" customWidth="1"/>
    <col min="12281" max="12283" width="12.28515625" style="28" customWidth="1"/>
    <col min="12284" max="12284" width="6.7109375" style="28" customWidth="1"/>
    <col min="12285" max="12285" width="12.140625" style="28" customWidth="1"/>
    <col min="12286" max="12286" width="11" style="28" customWidth="1"/>
    <col min="12287" max="12287" width="11.85546875" style="28" customWidth="1"/>
    <col min="12288" max="12288" width="11.42578125" style="28" customWidth="1"/>
    <col min="12289" max="12289" width="10.7109375" style="28" customWidth="1"/>
    <col min="12290" max="12290" width="14.5703125" style="28" customWidth="1"/>
    <col min="12291" max="12291" width="14" style="28" customWidth="1"/>
    <col min="12292" max="12292" width="10.140625" style="28" customWidth="1"/>
    <col min="12293" max="12293" width="12.28515625" style="28" customWidth="1"/>
    <col min="12294" max="12294" width="13.42578125" style="28" customWidth="1"/>
    <col min="12295" max="12295" width="13" style="28" customWidth="1"/>
    <col min="12296" max="12296" width="12" style="28" customWidth="1"/>
    <col min="12297" max="12297" width="15.5703125" style="28" customWidth="1"/>
    <col min="12298" max="12298" width="16.7109375" style="28" customWidth="1"/>
    <col min="12299" max="12299" width="12.28515625" style="28" customWidth="1"/>
    <col min="12300" max="12300" width="6.140625" style="28" customWidth="1"/>
    <col min="12301" max="12534" width="9.140625" style="28"/>
    <col min="12535" max="12535" width="2.42578125" style="28" bestFit="1" customWidth="1"/>
    <col min="12536" max="12536" width="45.5703125" style="28" bestFit="1" customWidth="1"/>
    <col min="12537" max="12539" width="12.28515625" style="28" customWidth="1"/>
    <col min="12540" max="12540" width="6.7109375" style="28" customWidth="1"/>
    <col min="12541" max="12541" width="12.140625" style="28" customWidth="1"/>
    <col min="12542" max="12542" width="11" style="28" customWidth="1"/>
    <col min="12543" max="12543" width="11.85546875" style="28" customWidth="1"/>
    <col min="12544" max="12544" width="11.42578125" style="28" customWidth="1"/>
    <col min="12545" max="12545" width="10.7109375" style="28" customWidth="1"/>
    <col min="12546" max="12546" width="14.5703125" style="28" customWidth="1"/>
    <col min="12547" max="12547" width="14" style="28" customWidth="1"/>
    <col min="12548" max="12548" width="10.140625" style="28" customWidth="1"/>
    <col min="12549" max="12549" width="12.28515625" style="28" customWidth="1"/>
    <col min="12550" max="12550" width="13.42578125" style="28" customWidth="1"/>
    <col min="12551" max="12551" width="13" style="28" customWidth="1"/>
    <col min="12552" max="12552" width="12" style="28" customWidth="1"/>
    <col min="12553" max="12553" width="15.5703125" style="28" customWidth="1"/>
    <col min="12554" max="12554" width="16.7109375" style="28" customWidth="1"/>
    <col min="12555" max="12555" width="12.28515625" style="28" customWidth="1"/>
    <col min="12556" max="12556" width="6.140625" style="28" customWidth="1"/>
    <col min="12557" max="12790" width="9.140625" style="28"/>
    <col min="12791" max="12791" width="2.42578125" style="28" bestFit="1" customWidth="1"/>
    <col min="12792" max="12792" width="45.5703125" style="28" bestFit="1" customWidth="1"/>
    <col min="12793" max="12795" width="12.28515625" style="28" customWidth="1"/>
    <col min="12796" max="12796" width="6.7109375" style="28" customWidth="1"/>
    <col min="12797" max="12797" width="12.140625" style="28" customWidth="1"/>
    <col min="12798" max="12798" width="11" style="28" customWidth="1"/>
    <col min="12799" max="12799" width="11.85546875" style="28" customWidth="1"/>
    <col min="12800" max="12800" width="11.42578125" style="28" customWidth="1"/>
    <col min="12801" max="12801" width="10.7109375" style="28" customWidth="1"/>
    <col min="12802" max="12802" width="14.5703125" style="28" customWidth="1"/>
    <col min="12803" max="12803" width="14" style="28" customWidth="1"/>
    <col min="12804" max="12804" width="10.140625" style="28" customWidth="1"/>
    <col min="12805" max="12805" width="12.28515625" style="28" customWidth="1"/>
    <col min="12806" max="12806" width="13.42578125" style="28" customWidth="1"/>
    <col min="12807" max="12807" width="13" style="28" customWidth="1"/>
    <col min="12808" max="12808" width="12" style="28" customWidth="1"/>
    <col min="12809" max="12809" width="15.5703125" style="28" customWidth="1"/>
    <col min="12810" max="12810" width="16.7109375" style="28" customWidth="1"/>
    <col min="12811" max="12811" width="12.28515625" style="28" customWidth="1"/>
    <col min="12812" max="12812" width="6.140625" style="28" customWidth="1"/>
    <col min="12813" max="13046" width="9.140625" style="28"/>
    <col min="13047" max="13047" width="2.42578125" style="28" bestFit="1" customWidth="1"/>
    <col min="13048" max="13048" width="45.5703125" style="28" bestFit="1" customWidth="1"/>
    <col min="13049" max="13051" width="12.28515625" style="28" customWidth="1"/>
    <col min="13052" max="13052" width="6.7109375" style="28" customWidth="1"/>
    <col min="13053" max="13053" width="12.140625" style="28" customWidth="1"/>
    <col min="13054" max="13054" width="11" style="28" customWidth="1"/>
    <col min="13055" max="13055" width="11.85546875" style="28" customWidth="1"/>
    <col min="13056" max="13056" width="11.42578125" style="28" customWidth="1"/>
    <col min="13057" max="13057" width="10.7109375" style="28" customWidth="1"/>
    <col min="13058" max="13058" width="14.5703125" style="28" customWidth="1"/>
    <col min="13059" max="13059" width="14" style="28" customWidth="1"/>
    <col min="13060" max="13060" width="10.140625" style="28" customWidth="1"/>
    <col min="13061" max="13061" width="12.28515625" style="28" customWidth="1"/>
    <col min="13062" max="13062" width="13.42578125" style="28" customWidth="1"/>
    <col min="13063" max="13063" width="13" style="28" customWidth="1"/>
    <col min="13064" max="13064" width="12" style="28" customWidth="1"/>
    <col min="13065" max="13065" width="15.5703125" style="28" customWidth="1"/>
    <col min="13066" max="13066" width="16.7109375" style="28" customWidth="1"/>
    <col min="13067" max="13067" width="12.28515625" style="28" customWidth="1"/>
    <col min="13068" max="13068" width="6.140625" style="28" customWidth="1"/>
    <col min="13069" max="13302" width="9.140625" style="28"/>
    <col min="13303" max="13303" width="2.42578125" style="28" bestFit="1" customWidth="1"/>
    <col min="13304" max="13304" width="45.5703125" style="28" bestFit="1" customWidth="1"/>
    <col min="13305" max="13307" width="12.28515625" style="28" customWidth="1"/>
    <col min="13308" max="13308" width="6.7109375" style="28" customWidth="1"/>
    <col min="13309" max="13309" width="12.140625" style="28" customWidth="1"/>
    <col min="13310" max="13310" width="11" style="28" customWidth="1"/>
    <col min="13311" max="13311" width="11.85546875" style="28" customWidth="1"/>
    <col min="13312" max="13312" width="11.42578125" style="28" customWidth="1"/>
    <col min="13313" max="13313" width="10.7109375" style="28" customWidth="1"/>
    <col min="13314" max="13314" width="14.5703125" style="28" customWidth="1"/>
    <col min="13315" max="13315" width="14" style="28" customWidth="1"/>
    <col min="13316" max="13316" width="10.140625" style="28" customWidth="1"/>
    <col min="13317" max="13317" width="12.28515625" style="28" customWidth="1"/>
    <col min="13318" max="13318" width="13.42578125" style="28" customWidth="1"/>
    <col min="13319" max="13319" width="13" style="28" customWidth="1"/>
    <col min="13320" max="13320" width="12" style="28" customWidth="1"/>
    <col min="13321" max="13321" width="15.5703125" style="28" customWidth="1"/>
    <col min="13322" max="13322" width="16.7109375" style="28" customWidth="1"/>
    <col min="13323" max="13323" width="12.28515625" style="28" customWidth="1"/>
    <col min="13324" max="13324" width="6.140625" style="28" customWidth="1"/>
    <col min="13325" max="13558" width="9.140625" style="28"/>
    <col min="13559" max="13559" width="2.42578125" style="28" bestFit="1" customWidth="1"/>
    <col min="13560" max="13560" width="45.5703125" style="28" bestFit="1" customWidth="1"/>
    <col min="13561" max="13563" width="12.28515625" style="28" customWidth="1"/>
    <col min="13564" max="13564" width="6.7109375" style="28" customWidth="1"/>
    <col min="13565" max="13565" width="12.140625" style="28" customWidth="1"/>
    <col min="13566" max="13566" width="11" style="28" customWidth="1"/>
    <col min="13567" max="13567" width="11.85546875" style="28" customWidth="1"/>
    <col min="13568" max="13568" width="11.42578125" style="28" customWidth="1"/>
    <col min="13569" max="13569" width="10.7109375" style="28" customWidth="1"/>
    <col min="13570" max="13570" width="14.5703125" style="28" customWidth="1"/>
    <col min="13571" max="13571" width="14" style="28" customWidth="1"/>
    <col min="13572" max="13572" width="10.140625" style="28" customWidth="1"/>
    <col min="13573" max="13573" width="12.28515625" style="28" customWidth="1"/>
    <col min="13574" max="13574" width="13.42578125" style="28" customWidth="1"/>
    <col min="13575" max="13575" width="13" style="28" customWidth="1"/>
    <col min="13576" max="13576" width="12" style="28" customWidth="1"/>
    <col min="13577" max="13577" width="15.5703125" style="28" customWidth="1"/>
    <col min="13578" max="13578" width="16.7109375" style="28" customWidth="1"/>
    <col min="13579" max="13579" width="12.28515625" style="28" customWidth="1"/>
    <col min="13580" max="13580" width="6.140625" style="28" customWidth="1"/>
    <col min="13581" max="13814" width="9.140625" style="28"/>
    <col min="13815" max="13815" width="2.42578125" style="28" bestFit="1" customWidth="1"/>
    <col min="13816" max="13816" width="45.5703125" style="28" bestFit="1" customWidth="1"/>
    <col min="13817" max="13819" width="12.28515625" style="28" customWidth="1"/>
    <col min="13820" max="13820" width="6.7109375" style="28" customWidth="1"/>
    <col min="13821" max="13821" width="12.140625" style="28" customWidth="1"/>
    <col min="13822" max="13822" width="11" style="28" customWidth="1"/>
    <col min="13823" max="13823" width="11.85546875" style="28" customWidth="1"/>
    <col min="13824" max="13824" width="11.42578125" style="28" customWidth="1"/>
    <col min="13825" max="13825" width="10.7109375" style="28" customWidth="1"/>
    <col min="13826" max="13826" width="14.5703125" style="28" customWidth="1"/>
    <col min="13827" max="13827" width="14" style="28" customWidth="1"/>
    <col min="13828" max="13828" width="10.140625" style="28" customWidth="1"/>
    <col min="13829" max="13829" width="12.28515625" style="28" customWidth="1"/>
    <col min="13830" max="13830" width="13.42578125" style="28" customWidth="1"/>
    <col min="13831" max="13831" width="13" style="28" customWidth="1"/>
    <col min="13832" max="13832" width="12" style="28" customWidth="1"/>
    <col min="13833" max="13833" width="15.5703125" style="28" customWidth="1"/>
    <col min="13834" max="13834" width="16.7109375" style="28" customWidth="1"/>
    <col min="13835" max="13835" width="12.28515625" style="28" customWidth="1"/>
    <col min="13836" max="13836" width="6.140625" style="28" customWidth="1"/>
    <col min="13837" max="14070" width="9.140625" style="28"/>
    <col min="14071" max="14071" width="2.42578125" style="28" bestFit="1" customWidth="1"/>
    <col min="14072" max="14072" width="45.5703125" style="28" bestFit="1" customWidth="1"/>
    <col min="14073" max="14075" width="12.28515625" style="28" customWidth="1"/>
    <col min="14076" max="14076" width="6.7109375" style="28" customWidth="1"/>
    <col min="14077" max="14077" width="12.140625" style="28" customWidth="1"/>
    <col min="14078" max="14078" width="11" style="28" customWidth="1"/>
    <col min="14079" max="14079" width="11.85546875" style="28" customWidth="1"/>
    <col min="14080" max="14080" width="11.42578125" style="28" customWidth="1"/>
    <col min="14081" max="14081" width="10.7109375" style="28" customWidth="1"/>
    <col min="14082" max="14082" width="14.5703125" style="28" customWidth="1"/>
    <col min="14083" max="14083" width="14" style="28" customWidth="1"/>
    <col min="14084" max="14084" width="10.140625" style="28" customWidth="1"/>
    <col min="14085" max="14085" width="12.28515625" style="28" customWidth="1"/>
    <col min="14086" max="14086" width="13.42578125" style="28" customWidth="1"/>
    <col min="14087" max="14087" width="13" style="28" customWidth="1"/>
    <col min="14088" max="14088" width="12" style="28" customWidth="1"/>
    <col min="14089" max="14089" width="15.5703125" style="28" customWidth="1"/>
    <col min="14090" max="14090" width="16.7109375" style="28" customWidth="1"/>
    <col min="14091" max="14091" width="12.28515625" style="28" customWidth="1"/>
    <col min="14092" max="14092" width="6.140625" style="28" customWidth="1"/>
    <col min="14093" max="14326" width="9.140625" style="28"/>
    <col min="14327" max="14327" width="2.42578125" style="28" bestFit="1" customWidth="1"/>
    <col min="14328" max="14328" width="45.5703125" style="28" bestFit="1" customWidth="1"/>
    <col min="14329" max="14331" width="12.28515625" style="28" customWidth="1"/>
    <col min="14332" max="14332" width="6.7109375" style="28" customWidth="1"/>
    <col min="14333" max="14333" width="12.140625" style="28" customWidth="1"/>
    <col min="14334" max="14334" width="11" style="28" customWidth="1"/>
    <col min="14335" max="14335" width="11.85546875" style="28" customWidth="1"/>
    <col min="14336" max="14336" width="11.42578125" style="28" customWidth="1"/>
    <col min="14337" max="14337" width="10.7109375" style="28" customWidth="1"/>
    <col min="14338" max="14338" width="14.5703125" style="28" customWidth="1"/>
    <col min="14339" max="14339" width="14" style="28" customWidth="1"/>
    <col min="14340" max="14340" width="10.140625" style="28" customWidth="1"/>
    <col min="14341" max="14341" width="12.28515625" style="28" customWidth="1"/>
    <col min="14342" max="14342" width="13.42578125" style="28" customWidth="1"/>
    <col min="14343" max="14343" width="13" style="28" customWidth="1"/>
    <col min="14344" max="14344" width="12" style="28" customWidth="1"/>
    <col min="14345" max="14345" width="15.5703125" style="28" customWidth="1"/>
    <col min="14346" max="14346" width="16.7109375" style="28" customWidth="1"/>
    <col min="14347" max="14347" width="12.28515625" style="28" customWidth="1"/>
    <col min="14348" max="14348" width="6.140625" style="28" customWidth="1"/>
    <col min="14349" max="14582" width="9.140625" style="28"/>
    <col min="14583" max="14583" width="2.42578125" style="28" bestFit="1" customWidth="1"/>
    <col min="14584" max="14584" width="45.5703125" style="28" bestFit="1" customWidth="1"/>
    <col min="14585" max="14587" width="12.28515625" style="28" customWidth="1"/>
    <col min="14588" max="14588" width="6.7109375" style="28" customWidth="1"/>
    <col min="14589" max="14589" width="12.140625" style="28" customWidth="1"/>
    <col min="14590" max="14590" width="11" style="28" customWidth="1"/>
    <col min="14591" max="14591" width="11.85546875" style="28" customWidth="1"/>
    <col min="14592" max="14592" width="11.42578125" style="28" customWidth="1"/>
    <col min="14593" max="14593" width="10.7109375" style="28" customWidth="1"/>
    <col min="14594" max="14594" width="14.5703125" style="28" customWidth="1"/>
    <col min="14595" max="14595" width="14" style="28" customWidth="1"/>
    <col min="14596" max="14596" width="10.140625" style="28" customWidth="1"/>
    <col min="14597" max="14597" width="12.28515625" style="28" customWidth="1"/>
    <col min="14598" max="14598" width="13.42578125" style="28" customWidth="1"/>
    <col min="14599" max="14599" width="13" style="28" customWidth="1"/>
    <col min="14600" max="14600" width="12" style="28" customWidth="1"/>
    <col min="14601" max="14601" width="15.5703125" style="28" customWidth="1"/>
    <col min="14602" max="14602" width="16.7109375" style="28" customWidth="1"/>
    <col min="14603" max="14603" width="12.28515625" style="28" customWidth="1"/>
    <col min="14604" max="14604" width="6.140625" style="28" customWidth="1"/>
    <col min="14605" max="14838" width="9.140625" style="28"/>
    <col min="14839" max="14839" width="2.42578125" style="28" bestFit="1" customWidth="1"/>
    <col min="14840" max="14840" width="45.5703125" style="28" bestFit="1" customWidth="1"/>
    <col min="14841" max="14843" width="12.28515625" style="28" customWidth="1"/>
    <col min="14844" max="14844" width="6.7109375" style="28" customWidth="1"/>
    <col min="14845" max="14845" width="12.140625" style="28" customWidth="1"/>
    <col min="14846" max="14846" width="11" style="28" customWidth="1"/>
    <col min="14847" max="14847" width="11.85546875" style="28" customWidth="1"/>
    <col min="14848" max="14848" width="11.42578125" style="28" customWidth="1"/>
    <col min="14849" max="14849" width="10.7109375" style="28" customWidth="1"/>
    <col min="14850" max="14850" width="14.5703125" style="28" customWidth="1"/>
    <col min="14851" max="14851" width="14" style="28" customWidth="1"/>
    <col min="14852" max="14852" width="10.140625" style="28" customWidth="1"/>
    <col min="14853" max="14853" width="12.28515625" style="28" customWidth="1"/>
    <col min="14854" max="14854" width="13.42578125" style="28" customWidth="1"/>
    <col min="14855" max="14855" width="13" style="28" customWidth="1"/>
    <col min="14856" max="14856" width="12" style="28" customWidth="1"/>
    <col min="14857" max="14857" width="15.5703125" style="28" customWidth="1"/>
    <col min="14858" max="14858" width="16.7109375" style="28" customWidth="1"/>
    <col min="14859" max="14859" width="12.28515625" style="28" customWidth="1"/>
    <col min="14860" max="14860" width="6.140625" style="28" customWidth="1"/>
    <col min="14861" max="15094" width="9.140625" style="28"/>
    <col min="15095" max="15095" width="2.42578125" style="28" bestFit="1" customWidth="1"/>
    <col min="15096" max="15096" width="45.5703125" style="28" bestFit="1" customWidth="1"/>
    <col min="15097" max="15099" width="12.28515625" style="28" customWidth="1"/>
    <col min="15100" max="15100" width="6.7109375" style="28" customWidth="1"/>
    <col min="15101" max="15101" width="12.140625" style="28" customWidth="1"/>
    <col min="15102" max="15102" width="11" style="28" customWidth="1"/>
    <col min="15103" max="15103" width="11.85546875" style="28" customWidth="1"/>
    <col min="15104" max="15104" width="11.42578125" style="28" customWidth="1"/>
    <col min="15105" max="15105" width="10.7109375" style="28" customWidth="1"/>
    <col min="15106" max="15106" width="14.5703125" style="28" customWidth="1"/>
    <col min="15107" max="15107" width="14" style="28" customWidth="1"/>
    <col min="15108" max="15108" width="10.140625" style="28" customWidth="1"/>
    <col min="15109" max="15109" width="12.28515625" style="28" customWidth="1"/>
    <col min="15110" max="15110" width="13.42578125" style="28" customWidth="1"/>
    <col min="15111" max="15111" width="13" style="28" customWidth="1"/>
    <col min="15112" max="15112" width="12" style="28" customWidth="1"/>
    <col min="15113" max="15113" width="15.5703125" style="28" customWidth="1"/>
    <col min="15114" max="15114" width="16.7109375" style="28" customWidth="1"/>
    <col min="15115" max="15115" width="12.28515625" style="28" customWidth="1"/>
    <col min="15116" max="15116" width="6.140625" style="28" customWidth="1"/>
    <col min="15117" max="15350" width="9.140625" style="28"/>
    <col min="15351" max="15351" width="2.42578125" style="28" bestFit="1" customWidth="1"/>
    <col min="15352" max="15352" width="45.5703125" style="28" bestFit="1" customWidth="1"/>
    <col min="15353" max="15355" width="12.28515625" style="28" customWidth="1"/>
    <col min="15356" max="15356" width="6.7109375" style="28" customWidth="1"/>
    <col min="15357" max="15357" width="12.140625" style="28" customWidth="1"/>
    <col min="15358" max="15358" width="11" style="28" customWidth="1"/>
    <col min="15359" max="15359" width="11.85546875" style="28" customWidth="1"/>
    <col min="15360" max="15360" width="11.42578125" style="28" customWidth="1"/>
    <col min="15361" max="15361" width="10.7109375" style="28" customWidth="1"/>
    <col min="15362" max="15362" width="14.5703125" style="28" customWidth="1"/>
    <col min="15363" max="15363" width="14" style="28" customWidth="1"/>
    <col min="15364" max="15364" width="10.140625" style="28" customWidth="1"/>
    <col min="15365" max="15365" width="12.28515625" style="28" customWidth="1"/>
    <col min="15366" max="15366" width="13.42578125" style="28" customWidth="1"/>
    <col min="15367" max="15367" width="13" style="28" customWidth="1"/>
    <col min="15368" max="15368" width="12" style="28" customWidth="1"/>
    <col min="15369" max="15369" width="15.5703125" style="28" customWidth="1"/>
    <col min="15370" max="15370" width="16.7109375" style="28" customWidth="1"/>
    <col min="15371" max="15371" width="12.28515625" style="28" customWidth="1"/>
    <col min="15372" max="15372" width="6.140625" style="28" customWidth="1"/>
    <col min="15373" max="15606" width="9.140625" style="28"/>
    <col min="15607" max="15607" width="2.42578125" style="28" bestFit="1" customWidth="1"/>
    <col min="15608" max="15608" width="45.5703125" style="28" bestFit="1" customWidth="1"/>
    <col min="15609" max="15611" width="12.28515625" style="28" customWidth="1"/>
    <col min="15612" max="15612" width="6.7109375" style="28" customWidth="1"/>
    <col min="15613" max="15613" width="12.140625" style="28" customWidth="1"/>
    <col min="15614" max="15614" width="11" style="28" customWidth="1"/>
    <col min="15615" max="15615" width="11.85546875" style="28" customWidth="1"/>
    <col min="15616" max="15616" width="11.42578125" style="28" customWidth="1"/>
    <col min="15617" max="15617" width="10.7109375" style="28" customWidth="1"/>
    <col min="15618" max="15618" width="14.5703125" style="28" customWidth="1"/>
    <col min="15619" max="15619" width="14" style="28" customWidth="1"/>
    <col min="15620" max="15620" width="10.140625" style="28" customWidth="1"/>
    <col min="15621" max="15621" width="12.28515625" style="28" customWidth="1"/>
    <col min="15622" max="15622" width="13.42578125" style="28" customWidth="1"/>
    <col min="15623" max="15623" width="13" style="28" customWidth="1"/>
    <col min="15624" max="15624" width="12" style="28" customWidth="1"/>
    <col min="15625" max="15625" width="15.5703125" style="28" customWidth="1"/>
    <col min="15626" max="15626" width="16.7109375" style="28" customWidth="1"/>
    <col min="15627" max="15627" width="12.28515625" style="28" customWidth="1"/>
    <col min="15628" max="15628" width="6.140625" style="28" customWidth="1"/>
    <col min="15629" max="15862" width="9.140625" style="28"/>
    <col min="15863" max="15863" width="2.42578125" style="28" bestFit="1" customWidth="1"/>
    <col min="15864" max="15864" width="45.5703125" style="28" bestFit="1" customWidth="1"/>
    <col min="15865" max="15867" width="12.28515625" style="28" customWidth="1"/>
    <col min="15868" max="15868" width="6.7109375" style="28" customWidth="1"/>
    <col min="15869" max="15869" width="12.140625" style="28" customWidth="1"/>
    <col min="15870" max="15870" width="11" style="28" customWidth="1"/>
    <col min="15871" max="15871" width="11.85546875" style="28" customWidth="1"/>
    <col min="15872" max="15872" width="11.42578125" style="28" customWidth="1"/>
    <col min="15873" max="15873" width="10.7109375" style="28" customWidth="1"/>
    <col min="15874" max="15874" width="14.5703125" style="28" customWidth="1"/>
    <col min="15875" max="15875" width="14" style="28" customWidth="1"/>
    <col min="15876" max="15876" width="10.140625" style="28" customWidth="1"/>
    <col min="15877" max="15877" width="12.28515625" style="28" customWidth="1"/>
    <col min="15878" max="15878" width="13.42578125" style="28" customWidth="1"/>
    <col min="15879" max="15879" width="13" style="28" customWidth="1"/>
    <col min="15880" max="15880" width="12" style="28" customWidth="1"/>
    <col min="15881" max="15881" width="15.5703125" style="28" customWidth="1"/>
    <col min="15882" max="15882" width="16.7109375" style="28" customWidth="1"/>
    <col min="15883" max="15883" width="12.28515625" style="28" customWidth="1"/>
    <col min="15884" max="15884" width="6.140625" style="28" customWidth="1"/>
    <col min="15885" max="16118" width="9.140625" style="28"/>
    <col min="16119" max="16119" width="2.42578125" style="28" bestFit="1" customWidth="1"/>
    <col min="16120" max="16120" width="45.5703125" style="28" bestFit="1" customWidth="1"/>
    <col min="16121" max="16123" width="12.28515625" style="28" customWidth="1"/>
    <col min="16124" max="16124" width="6.7109375" style="28" customWidth="1"/>
    <col min="16125" max="16125" width="12.140625" style="28" customWidth="1"/>
    <col min="16126" max="16126" width="11" style="28" customWidth="1"/>
    <col min="16127" max="16127" width="11.85546875" style="28" customWidth="1"/>
    <col min="16128" max="16128" width="11.42578125" style="28" customWidth="1"/>
    <col min="16129" max="16129" width="10.7109375" style="28" customWidth="1"/>
    <col min="16130" max="16130" width="14.5703125" style="28" customWidth="1"/>
    <col min="16131" max="16131" width="14" style="28" customWidth="1"/>
    <col min="16132" max="16132" width="10.140625" style="28" customWidth="1"/>
    <col min="16133" max="16133" width="12.28515625" style="28" customWidth="1"/>
    <col min="16134" max="16134" width="13.42578125" style="28" customWidth="1"/>
    <col min="16135" max="16135" width="13" style="28" customWidth="1"/>
    <col min="16136" max="16136" width="12" style="28" customWidth="1"/>
    <col min="16137" max="16137" width="15.5703125" style="28" customWidth="1"/>
    <col min="16138" max="16138" width="16.7109375" style="28" customWidth="1"/>
    <col min="16139" max="16139" width="12.28515625" style="28" customWidth="1"/>
    <col min="16140" max="16140" width="6.140625" style="28" customWidth="1"/>
    <col min="16141" max="16384" width="9.140625" style="28"/>
  </cols>
  <sheetData>
    <row r="1" spans="1:12" s="91" customFormat="1" ht="14.1" customHeight="1" x14ac:dyDescent="0.2">
      <c r="A1" s="1135" t="str">
        <f>'Sales Contract Loans Rec'!A1:I1</f>
        <v>NAME OF INSURANCE COMPANY</v>
      </c>
      <c r="B1" s="1135"/>
      <c r="C1" s="1135"/>
      <c r="D1" s="1135"/>
      <c r="E1" s="1135"/>
      <c r="F1" s="1135"/>
      <c r="G1" s="1135"/>
      <c r="H1" s="1135"/>
      <c r="I1" s="1135"/>
      <c r="J1" s="1135"/>
      <c r="K1" s="1135"/>
      <c r="L1" s="1135"/>
    </row>
    <row r="2" spans="1:12" s="91" customFormat="1" ht="14.1" customHeight="1" x14ac:dyDescent="0.2">
      <c r="A2" s="1137" t="str">
        <f>'Sales Contract Loans Rec'!A2:I2</f>
        <v>STATEMENT OF CAPITAL, RESERVES AND SURPLUS INVESTMENTS</v>
      </c>
      <c r="B2" s="1137"/>
      <c r="C2" s="1137"/>
      <c r="D2" s="1137"/>
      <c r="E2" s="1137"/>
      <c r="F2" s="1137"/>
      <c r="G2" s="1137"/>
      <c r="H2" s="1137"/>
      <c r="I2" s="1137"/>
      <c r="J2" s="1137"/>
      <c r="K2" s="1137"/>
      <c r="L2" s="1137"/>
    </row>
    <row r="3" spans="1:12" s="331" customFormat="1" ht="14.1" customHeight="1" x14ac:dyDescent="0.2">
      <c r="A3" s="1137" t="str">
        <f>'Sales Contract Loans Rec'!A3:I3</f>
        <v>AS OF DATE</v>
      </c>
      <c r="B3" s="1137"/>
      <c r="C3" s="1137"/>
      <c r="D3" s="1137"/>
      <c r="E3" s="1137"/>
      <c r="F3" s="1137"/>
      <c r="G3" s="1137"/>
      <c r="H3" s="1137"/>
      <c r="I3" s="1137"/>
      <c r="J3" s="1137"/>
      <c r="K3" s="1137"/>
      <c r="L3" s="1137"/>
    </row>
    <row r="4" spans="1:12" s="91" customFormat="1" ht="14.1" customHeight="1" thickBot="1" x14ac:dyDescent="0.25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2" s="356" customFormat="1" ht="12.75" customHeight="1" x14ac:dyDescent="0.25">
      <c r="A5" s="1136" t="s">
        <v>99</v>
      </c>
      <c r="B5" s="1077"/>
      <c r="C5" s="1050" t="s">
        <v>144</v>
      </c>
      <c r="D5" s="1050"/>
      <c r="E5" s="1050"/>
      <c r="F5" s="1050" t="s">
        <v>145</v>
      </c>
      <c r="G5" s="1050"/>
      <c r="H5" s="1050"/>
      <c r="I5" s="1050" t="s">
        <v>348</v>
      </c>
      <c r="J5" s="1050" t="s">
        <v>349</v>
      </c>
      <c r="K5" s="975" t="s">
        <v>245</v>
      </c>
      <c r="L5" s="963" t="s">
        <v>102</v>
      </c>
    </row>
    <row r="6" spans="1:12" s="356" customFormat="1" ht="12.75" customHeight="1" x14ac:dyDescent="0.25">
      <c r="A6" s="1078"/>
      <c r="B6" s="1079"/>
      <c r="C6" s="1005"/>
      <c r="D6" s="1005"/>
      <c r="E6" s="1005"/>
      <c r="F6" s="1085" t="s">
        <v>147</v>
      </c>
      <c r="G6" s="1005" t="s">
        <v>148</v>
      </c>
      <c r="H6" s="1005"/>
      <c r="I6" s="1005"/>
      <c r="J6" s="1005"/>
      <c r="K6" s="976"/>
      <c r="L6" s="964"/>
    </row>
    <row r="7" spans="1:12" s="356" customFormat="1" ht="12.75" customHeight="1" x14ac:dyDescent="0.25">
      <c r="A7" s="1078"/>
      <c r="B7" s="1079"/>
      <c r="C7" s="1005" t="s">
        <v>149</v>
      </c>
      <c r="D7" s="1005" t="s">
        <v>150</v>
      </c>
      <c r="E7" s="1005" t="s">
        <v>104</v>
      </c>
      <c r="F7" s="976"/>
      <c r="G7" s="1005" t="s">
        <v>151</v>
      </c>
      <c r="H7" s="1005" t="s">
        <v>152</v>
      </c>
      <c r="I7" s="1005"/>
      <c r="J7" s="1005"/>
      <c r="K7" s="976"/>
      <c r="L7" s="964"/>
    </row>
    <row r="8" spans="1:12" s="356" customFormat="1" ht="12.75" customHeight="1" x14ac:dyDescent="0.25">
      <c r="A8" s="1078"/>
      <c r="B8" s="1079"/>
      <c r="C8" s="1005"/>
      <c r="D8" s="1005"/>
      <c r="E8" s="1005"/>
      <c r="F8" s="977"/>
      <c r="G8" s="1005"/>
      <c r="H8" s="1005"/>
      <c r="I8" s="1005"/>
      <c r="J8" s="1005"/>
      <c r="K8" s="977"/>
      <c r="L8" s="1116"/>
    </row>
    <row r="9" spans="1:12" s="189" customFormat="1" ht="12.75" customHeight="1" thickBot="1" x14ac:dyDescent="0.25">
      <c r="A9" s="1046"/>
      <c r="B9" s="1047"/>
      <c r="C9" s="187"/>
      <c r="D9" s="187"/>
      <c r="E9" s="187"/>
      <c r="F9" s="187"/>
      <c r="G9" s="187"/>
      <c r="H9" s="187"/>
      <c r="I9" s="187"/>
      <c r="J9" s="187"/>
      <c r="K9" s="187"/>
      <c r="L9" s="188"/>
    </row>
    <row r="10" spans="1:12" ht="12.75" customHeight="1" x14ac:dyDescent="0.2">
      <c r="A10" s="124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2"/>
    </row>
    <row r="11" spans="1:12" s="195" customFormat="1" ht="12.75" customHeight="1" x14ac:dyDescent="0.25">
      <c r="A11" s="357" t="s">
        <v>193</v>
      </c>
      <c r="B11" s="192"/>
      <c r="C11" s="192"/>
      <c r="D11" s="193"/>
      <c r="E11" s="192"/>
      <c r="F11" s="192"/>
      <c r="G11" s="192"/>
      <c r="H11" s="192"/>
      <c r="I11" s="192"/>
      <c r="J11" s="192"/>
      <c r="K11" s="192"/>
      <c r="L11" s="194"/>
    </row>
    <row r="12" spans="1:12" s="195" customFormat="1" ht="12.75" customHeight="1" x14ac:dyDescent="0.25">
      <c r="A12" s="358">
        <v>1</v>
      </c>
      <c r="B12" s="359"/>
      <c r="C12" s="359"/>
      <c r="D12" s="360"/>
      <c r="E12" s="359"/>
      <c r="F12" s="359"/>
      <c r="G12" s="359"/>
      <c r="H12" s="359"/>
      <c r="I12" s="359"/>
      <c r="J12" s="359"/>
      <c r="K12" s="359"/>
      <c r="L12" s="361"/>
    </row>
    <row r="13" spans="1:12" s="195" customFormat="1" ht="12.75" customHeight="1" x14ac:dyDescent="0.25">
      <c r="A13" s="358">
        <v>2</v>
      </c>
      <c r="B13" s="362"/>
      <c r="C13" s="362"/>
      <c r="D13" s="363"/>
      <c r="E13" s="362"/>
      <c r="F13" s="362"/>
      <c r="G13" s="362"/>
      <c r="H13" s="362"/>
      <c r="I13" s="362"/>
      <c r="J13" s="362"/>
      <c r="K13" s="362"/>
      <c r="L13" s="364"/>
    </row>
    <row r="14" spans="1:12" s="195" customFormat="1" ht="12.75" customHeight="1" x14ac:dyDescent="0.25">
      <c r="A14" s="358">
        <v>3</v>
      </c>
      <c r="B14" s="362"/>
      <c r="C14" s="362"/>
      <c r="D14" s="363"/>
      <c r="E14" s="362"/>
      <c r="F14" s="362"/>
      <c r="G14" s="362"/>
      <c r="H14" s="362"/>
      <c r="I14" s="362"/>
      <c r="J14" s="362"/>
      <c r="K14" s="362"/>
      <c r="L14" s="364"/>
    </row>
    <row r="15" spans="1:12" ht="12.75" customHeight="1" x14ac:dyDescent="0.2">
      <c r="A15" s="150">
        <v>4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47"/>
    </row>
    <row r="16" spans="1:12" ht="12.75" customHeight="1" x14ac:dyDescent="0.2">
      <c r="A16" s="150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2"/>
    </row>
    <row r="17" spans="1:12" ht="12.75" customHeight="1" thickBot="1" x14ac:dyDescent="0.25">
      <c r="A17" s="150"/>
      <c r="B17" s="36"/>
      <c r="C17" s="36"/>
      <c r="D17" s="36"/>
      <c r="E17" s="36"/>
      <c r="F17" s="36"/>
      <c r="G17" s="36"/>
      <c r="H17" s="36"/>
      <c r="I17" s="116"/>
      <c r="J17" s="116"/>
      <c r="K17" s="36"/>
      <c r="L17" s="38"/>
    </row>
    <row r="18" spans="1:12" ht="12.75" customHeight="1" x14ac:dyDescent="0.2">
      <c r="A18" s="127" t="s">
        <v>246</v>
      </c>
      <c r="B18" s="36"/>
      <c r="C18" s="36"/>
      <c r="D18" s="58"/>
      <c r="E18" s="58"/>
      <c r="F18" s="58"/>
      <c r="G18" s="58"/>
      <c r="H18" s="58"/>
      <c r="I18" s="333">
        <f t="shared" ref="I18:J18" si="0">SUM(I12:I15)</f>
        <v>0</v>
      </c>
      <c r="J18" s="333">
        <f t="shared" si="0"/>
        <v>0</v>
      </c>
      <c r="K18" s="333">
        <f>SUM(K12:K15)</f>
        <v>0</v>
      </c>
      <c r="L18" s="59"/>
    </row>
    <row r="19" spans="1:12" ht="12.75" customHeight="1" thickBot="1" x14ac:dyDescent="0.25">
      <c r="A19" s="327" t="s">
        <v>208</v>
      </c>
      <c r="B19" s="116"/>
      <c r="C19" s="116"/>
      <c r="D19" s="351"/>
      <c r="E19" s="351"/>
      <c r="F19" s="351"/>
      <c r="G19" s="351"/>
      <c r="H19" s="351"/>
      <c r="I19" s="365"/>
      <c r="J19" s="365"/>
      <c r="K19" s="116"/>
      <c r="L19" s="118"/>
    </row>
    <row r="20" spans="1:12" s="715" customFormat="1" ht="12.75" customHeight="1" thickBot="1" x14ac:dyDescent="0.25">
      <c r="A20" s="1133" t="s">
        <v>247</v>
      </c>
      <c r="B20" s="1134"/>
      <c r="C20" s="712"/>
      <c r="D20" s="707"/>
      <c r="E20" s="707"/>
      <c r="F20" s="707"/>
      <c r="G20" s="707"/>
      <c r="H20" s="707"/>
      <c r="I20" s="713">
        <f t="shared" ref="I20:K20" si="1">I18-I19</f>
        <v>0</v>
      </c>
      <c r="J20" s="713">
        <f t="shared" si="1"/>
        <v>0</v>
      </c>
      <c r="K20" s="713">
        <f t="shared" si="1"/>
        <v>0</v>
      </c>
      <c r="L20" s="708"/>
    </row>
    <row r="21" spans="1:12" ht="12.75" customHeight="1" x14ac:dyDescent="0.2">
      <c r="A21" s="77"/>
      <c r="B21" s="77"/>
      <c r="C21" s="77"/>
      <c r="D21" s="77"/>
      <c r="E21" s="77"/>
      <c r="F21" s="77"/>
      <c r="G21" s="77"/>
      <c r="H21" s="79"/>
      <c r="I21" s="79"/>
      <c r="J21" s="79"/>
      <c r="K21" s="77"/>
      <c r="L21" s="77"/>
    </row>
    <row r="22" spans="1:12" ht="12.75" customHeight="1" x14ac:dyDescent="0.2">
      <c r="A22" s="102" t="s">
        <v>140</v>
      </c>
      <c r="B22" s="82"/>
      <c r="C22" s="82"/>
      <c r="D22" s="82"/>
      <c r="E22" s="82"/>
      <c r="F22" s="82"/>
      <c r="G22" s="82"/>
      <c r="H22" s="85"/>
      <c r="I22" s="85"/>
      <c r="J22" s="85"/>
      <c r="K22" s="82"/>
      <c r="L22" s="82"/>
    </row>
    <row r="23" spans="1:12" ht="12.75" customHeight="1" x14ac:dyDescent="0.2">
      <c r="A23" s="82">
        <v>1</v>
      </c>
      <c r="B23" s="82" t="s">
        <v>163</v>
      </c>
      <c r="C23" s="82"/>
      <c r="D23" s="82"/>
      <c r="E23" s="82"/>
      <c r="F23" s="82"/>
      <c r="G23" s="82"/>
      <c r="H23" s="85"/>
      <c r="I23" s="85"/>
      <c r="J23" s="85"/>
      <c r="K23" s="82"/>
      <c r="L23" s="82"/>
    </row>
    <row r="24" spans="1:12" ht="12.75" customHeight="1" x14ac:dyDescent="0.2">
      <c r="A24" s="82">
        <v>2</v>
      </c>
      <c r="B24" s="82" t="s">
        <v>143</v>
      </c>
      <c r="C24" s="82"/>
      <c r="D24" s="82"/>
      <c r="E24" s="82"/>
      <c r="F24" s="82"/>
      <c r="G24" s="82"/>
      <c r="H24" s="85"/>
      <c r="I24" s="85"/>
      <c r="J24" s="85"/>
      <c r="K24" s="82"/>
      <c r="L24" s="82"/>
    </row>
    <row r="25" spans="1:12" ht="12.75" customHeight="1" x14ac:dyDescent="0.2">
      <c r="A25" s="82">
        <v>3</v>
      </c>
      <c r="B25" s="82" t="s">
        <v>142</v>
      </c>
      <c r="C25" s="82"/>
      <c r="D25" s="82"/>
      <c r="E25" s="82"/>
      <c r="F25" s="82"/>
      <c r="G25" s="82"/>
      <c r="H25" s="82"/>
      <c r="I25" s="82"/>
      <c r="J25" s="82"/>
      <c r="K25" s="82"/>
      <c r="L25" s="82"/>
    </row>
  </sheetData>
  <mergeCells count="19">
    <mergeCell ref="G7:G8"/>
    <mergeCell ref="H7:H8"/>
    <mergeCell ref="A1:L1"/>
    <mergeCell ref="A5:B8"/>
    <mergeCell ref="C5:E6"/>
    <mergeCell ref="F5:H5"/>
    <mergeCell ref="I5:I8"/>
    <mergeCell ref="J5:J8"/>
    <mergeCell ref="K5:K8"/>
    <mergeCell ref="L5:L8"/>
    <mergeCell ref="F6:F8"/>
    <mergeCell ref="G6:H6"/>
    <mergeCell ref="A2:L2"/>
    <mergeCell ref="A3:L3"/>
    <mergeCell ref="A9:B9"/>
    <mergeCell ref="A20:B20"/>
    <mergeCell ref="C7:C8"/>
    <mergeCell ref="D7:D8"/>
    <mergeCell ref="E7:E8"/>
  </mergeCells>
  <pageMargins left="0.5" right="0.5" top="1" bottom="0.5" header="0.2" footer="0.1"/>
  <pageSetup paperSize="5" scale="58" fitToHeight="0" orientation="landscape" r:id="rId1"/>
  <headerFooter>
    <oddFooter>&amp;R&amp;"Arial,Bold"&amp;10Page 42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9" tint="0.39997558519241921"/>
    <pageSetUpPr fitToPage="1"/>
  </sheetPr>
  <dimension ref="A1:J36"/>
  <sheetViews>
    <sheetView showGridLines="0" zoomScale="85" zoomScaleNormal="85" zoomScaleSheetLayoutView="80" zoomScalePageLayoutView="40" workbookViewId="0">
      <selection activeCell="C32" sqref="C32"/>
    </sheetView>
  </sheetViews>
  <sheetFormatPr defaultRowHeight="12.75" customHeight="1" x14ac:dyDescent="0.2"/>
  <cols>
    <col min="1" max="1" width="3.28515625" style="28" customWidth="1"/>
    <col min="2" max="2" width="31.7109375" style="28" customWidth="1"/>
    <col min="3" max="3" width="11.85546875" style="28" customWidth="1"/>
    <col min="4" max="6" width="12.7109375" style="28" customWidth="1"/>
    <col min="7" max="8" width="14.7109375" style="28" customWidth="1"/>
    <col min="9" max="9" width="12.7109375" style="28" customWidth="1"/>
    <col min="10" max="10" width="11.42578125" style="28" customWidth="1"/>
    <col min="11" max="250" width="9.140625" style="28"/>
    <col min="251" max="251" width="3.28515625" style="28" customWidth="1"/>
    <col min="252" max="252" width="31.7109375" style="28" customWidth="1"/>
    <col min="253" max="253" width="11.85546875" style="28" customWidth="1"/>
    <col min="254" max="256" width="12.7109375" style="28" customWidth="1"/>
    <col min="257" max="260" width="14.7109375" style="28" customWidth="1"/>
    <col min="261" max="265" width="12.7109375" style="28" customWidth="1"/>
    <col min="266" max="266" width="11.42578125" style="28" customWidth="1"/>
    <col min="267" max="506" width="9.140625" style="28"/>
    <col min="507" max="507" width="3.28515625" style="28" customWidth="1"/>
    <col min="508" max="508" width="31.7109375" style="28" customWidth="1"/>
    <col min="509" max="509" width="11.85546875" style="28" customWidth="1"/>
    <col min="510" max="512" width="12.7109375" style="28" customWidth="1"/>
    <col min="513" max="516" width="14.7109375" style="28" customWidth="1"/>
    <col min="517" max="521" width="12.7109375" style="28" customWidth="1"/>
    <col min="522" max="522" width="11.42578125" style="28" customWidth="1"/>
    <col min="523" max="762" width="9.140625" style="28"/>
    <col min="763" max="763" width="3.28515625" style="28" customWidth="1"/>
    <col min="764" max="764" width="31.7109375" style="28" customWidth="1"/>
    <col min="765" max="765" width="11.85546875" style="28" customWidth="1"/>
    <col min="766" max="768" width="12.7109375" style="28" customWidth="1"/>
    <col min="769" max="772" width="14.7109375" style="28" customWidth="1"/>
    <col min="773" max="777" width="12.7109375" style="28" customWidth="1"/>
    <col min="778" max="778" width="11.42578125" style="28" customWidth="1"/>
    <col min="779" max="1018" width="9.140625" style="28"/>
    <col min="1019" max="1019" width="3.28515625" style="28" customWidth="1"/>
    <col min="1020" max="1020" width="31.7109375" style="28" customWidth="1"/>
    <col min="1021" max="1021" width="11.85546875" style="28" customWidth="1"/>
    <col min="1022" max="1024" width="12.7109375" style="28" customWidth="1"/>
    <col min="1025" max="1028" width="14.7109375" style="28" customWidth="1"/>
    <col min="1029" max="1033" width="12.7109375" style="28" customWidth="1"/>
    <col min="1034" max="1034" width="11.42578125" style="28" customWidth="1"/>
    <col min="1035" max="1274" width="9.140625" style="28"/>
    <col min="1275" max="1275" width="3.28515625" style="28" customWidth="1"/>
    <col min="1276" max="1276" width="31.7109375" style="28" customWidth="1"/>
    <col min="1277" max="1277" width="11.85546875" style="28" customWidth="1"/>
    <col min="1278" max="1280" width="12.7109375" style="28" customWidth="1"/>
    <col min="1281" max="1284" width="14.7109375" style="28" customWidth="1"/>
    <col min="1285" max="1289" width="12.7109375" style="28" customWidth="1"/>
    <col min="1290" max="1290" width="11.42578125" style="28" customWidth="1"/>
    <col min="1291" max="1530" width="9.140625" style="28"/>
    <col min="1531" max="1531" width="3.28515625" style="28" customWidth="1"/>
    <col min="1532" max="1532" width="31.7109375" style="28" customWidth="1"/>
    <col min="1533" max="1533" width="11.85546875" style="28" customWidth="1"/>
    <col min="1534" max="1536" width="12.7109375" style="28" customWidth="1"/>
    <col min="1537" max="1540" width="14.7109375" style="28" customWidth="1"/>
    <col min="1541" max="1545" width="12.7109375" style="28" customWidth="1"/>
    <col min="1546" max="1546" width="11.42578125" style="28" customWidth="1"/>
    <col min="1547" max="1786" width="9.140625" style="28"/>
    <col min="1787" max="1787" width="3.28515625" style="28" customWidth="1"/>
    <col min="1788" max="1788" width="31.7109375" style="28" customWidth="1"/>
    <col min="1789" max="1789" width="11.85546875" style="28" customWidth="1"/>
    <col min="1790" max="1792" width="12.7109375" style="28" customWidth="1"/>
    <col min="1793" max="1796" width="14.7109375" style="28" customWidth="1"/>
    <col min="1797" max="1801" width="12.7109375" style="28" customWidth="1"/>
    <col min="1802" max="1802" width="11.42578125" style="28" customWidth="1"/>
    <col min="1803" max="2042" width="9.140625" style="28"/>
    <col min="2043" max="2043" width="3.28515625" style="28" customWidth="1"/>
    <col min="2044" max="2044" width="31.7109375" style="28" customWidth="1"/>
    <col min="2045" max="2045" width="11.85546875" style="28" customWidth="1"/>
    <col min="2046" max="2048" width="12.7109375" style="28" customWidth="1"/>
    <col min="2049" max="2052" width="14.7109375" style="28" customWidth="1"/>
    <col min="2053" max="2057" width="12.7109375" style="28" customWidth="1"/>
    <col min="2058" max="2058" width="11.42578125" style="28" customWidth="1"/>
    <col min="2059" max="2298" width="9.140625" style="28"/>
    <col min="2299" max="2299" width="3.28515625" style="28" customWidth="1"/>
    <col min="2300" max="2300" width="31.7109375" style="28" customWidth="1"/>
    <col min="2301" max="2301" width="11.85546875" style="28" customWidth="1"/>
    <col min="2302" max="2304" width="12.7109375" style="28" customWidth="1"/>
    <col min="2305" max="2308" width="14.7109375" style="28" customWidth="1"/>
    <col min="2309" max="2313" width="12.7109375" style="28" customWidth="1"/>
    <col min="2314" max="2314" width="11.42578125" style="28" customWidth="1"/>
    <col min="2315" max="2554" width="9.140625" style="28"/>
    <col min="2555" max="2555" width="3.28515625" style="28" customWidth="1"/>
    <col min="2556" max="2556" width="31.7109375" style="28" customWidth="1"/>
    <col min="2557" max="2557" width="11.85546875" style="28" customWidth="1"/>
    <col min="2558" max="2560" width="12.7109375" style="28" customWidth="1"/>
    <col min="2561" max="2564" width="14.7109375" style="28" customWidth="1"/>
    <col min="2565" max="2569" width="12.7109375" style="28" customWidth="1"/>
    <col min="2570" max="2570" width="11.42578125" style="28" customWidth="1"/>
    <col min="2571" max="2810" width="9.140625" style="28"/>
    <col min="2811" max="2811" width="3.28515625" style="28" customWidth="1"/>
    <col min="2812" max="2812" width="31.7109375" style="28" customWidth="1"/>
    <col min="2813" max="2813" width="11.85546875" style="28" customWidth="1"/>
    <col min="2814" max="2816" width="12.7109375" style="28" customWidth="1"/>
    <col min="2817" max="2820" width="14.7109375" style="28" customWidth="1"/>
    <col min="2821" max="2825" width="12.7109375" style="28" customWidth="1"/>
    <col min="2826" max="2826" width="11.42578125" style="28" customWidth="1"/>
    <col min="2827" max="3066" width="9.140625" style="28"/>
    <col min="3067" max="3067" width="3.28515625" style="28" customWidth="1"/>
    <col min="3068" max="3068" width="31.7109375" style="28" customWidth="1"/>
    <col min="3069" max="3069" width="11.85546875" style="28" customWidth="1"/>
    <col min="3070" max="3072" width="12.7109375" style="28" customWidth="1"/>
    <col min="3073" max="3076" width="14.7109375" style="28" customWidth="1"/>
    <col min="3077" max="3081" width="12.7109375" style="28" customWidth="1"/>
    <col min="3082" max="3082" width="11.42578125" style="28" customWidth="1"/>
    <col min="3083" max="3322" width="9.140625" style="28"/>
    <col min="3323" max="3323" width="3.28515625" style="28" customWidth="1"/>
    <col min="3324" max="3324" width="31.7109375" style="28" customWidth="1"/>
    <col min="3325" max="3325" width="11.85546875" style="28" customWidth="1"/>
    <col min="3326" max="3328" width="12.7109375" style="28" customWidth="1"/>
    <col min="3329" max="3332" width="14.7109375" style="28" customWidth="1"/>
    <col min="3333" max="3337" width="12.7109375" style="28" customWidth="1"/>
    <col min="3338" max="3338" width="11.42578125" style="28" customWidth="1"/>
    <col min="3339" max="3578" width="9.140625" style="28"/>
    <col min="3579" max="3579" width="3.28515625" style="28" customWidth="1"/>
    <col min="3580" max="3580" width="31.7109375" style="28" customWidth="1"/>
    <col min="3581" max="3581" width="11.85546875" style="28" customWidth="1"/>
    <col min="3582" max="3584" width="12.7109375" style="28" customWidth="1"/>
    <col min="3585" max="3588" width="14.7109375" style="28" customWidth="1"/>
    <col min="3589" max="3593" width="12.7109375" style="28" customWidth="1"/>
    <col min="3594" max="3594" width="11.42578125" style="28" customWidth="1"/>
    <col min="3595" max="3834" width="9.140625" style="28"/>
    <col min="3835" max="3835" width="3.28515625" style="28" customWidth="1"/>
    <col min="3836" max="3836" width="31.7109375" style="28" customWidth="1"/>
    <col min="3837" max="3837" width="11.85546875" style="28" customWidth="1"/>
    <col min="3838" max="3840" width="12.7109375" style="28" customWidth="1"/>
    <col min="3841" max="3844" width="14.7109375" style="28" customWidth="1"/>
    <col min="3845" max="3849" width="12.7109375" style="28" customWidth="1"/>
    <col min="3850" max="3850" width="11.42578125" style="28" customWidth="1"/>
    <col min="3851" max="4090" width="9.140625" style="28"/>
    <col min="4091" max="4091" width="3.28515625" style="28" customWidth="1"/>
    <col min="4092" max="4092" width="31.7109375" style="28" customWidth="1"/>
    <col min="4093" max="4093" width="11.85546875" style="28" customWidth="1"/>
    <col min="4094" max="4096" width="12.7109375" style="28" customWidth="1"/>
    <col min="4097" max="4100" width="14.7109375" style="28" customWidth="1"/>
    <col min="4101" max="4105" width="12.7109375" style="28" customWidth="1"/>
    <col min="4106" max="4106" width="11.42578125" style="28" customWidth="1"/>
    <col min="4107" max="4346" width="9.140625" style="28"/>
    <col min="4347" max="4347" width="3.28515625" style="28" customWidth="1"/>
    <col min="4348" max="4348" width="31.7109375" style="28" customWidth="1"/>
    <col min="4349" max="4349" width="11.85546875" style="28" customWidth="1"/>
    <col min="4350" max="4352" width="12.7109375" style="28" customWidth="1"/>
    <col min="4353" max="4356" width="14.7109375" style="28" customWidth="1"/>
    <col min="4357" max="4361" width="12.7109375" style="28" customWidth="1"/>
    <col min="4362" max="4362" width="11.42578125" style="28" customWidth="1"/>
    <col min="4363" max="4602" width="9.140625" style="28"/>
    <col min="4603" max="4603" width="3.28515625" style="28" customWidth="1"/>
    <col min="4604" max="4604" width="31.7109375" style="28" customWidth="1"/>
    <col min="4605" max="4605" width="11.85546875" style="28" customWidth="1"/>
    <col min="4606" max="4608" width="12.7109375" style="28" customWidth="1"/>
    <col min="4609" max="4612" width="14.7109375" style="28" customWidth="1"/>
    <col min="4613" max="4617" width="12.7109375" style="28" customWidth="1"/>
    <col min="4618" max="4618" width="11.42578125" style="28" customWidth="1"/>
    <col min="4619" max="4858" width="9.140625" style="28"/>
    <col min="4859" max="4859" width="3.28515625" style="28" customWidth="1"/>
    <col min="4860" max="4860" width="31.7109375" style="28" customWidth="1"/>
    <col min="4861" max="4861" width="11.85546875" style="28" customWidth="1"/>
    <col min="4862" max="4864" width="12.7109375" style="28" customWidth="1"/>
    <col min="4865" max="4868" width="14.7109375" style="28" customWidth="1"/>
    <col min="4869" max="4873" width="12.7109375" style="28" customWidth="1"/>
    <col min="4874" max="4874" width="11.42578125" style="28" customWidth="1"/>
    <col min="4875" max="5114" width="9.140625" style="28"/>
    <col min="5115" max="5115" width="3.28515625" style="28" customWidth="1"/>
    <col min="5116" max="5116" width="31.7109375" style="28" customWidth="1"/>
    <col min="5117" max="5117" width="11.85546875" style="28" customWidth="1"/>
    <col min="5118" max="5120" width="12.7109375" style="28" customWidth="1"/>
    <col min="5121" max="5124" width="14.7109375" style="28" customWidth="1"/>
    <col min="5125" max="5129" width="12.7109375" style="28" customWidth="1"/>
    <col min="5130" max="5130" width="11.42578125" style="28" customWidth="1"/>
    <col min="5131" max="5370" width="9.140625" style="28"/>
    <col min="5371" max="5371" width="3.28515625" style="28" customWidth="1"/>
    <col min="5372" max="5372" width="31.7109375" style="28" customWidth="1"/>
    <col min="5373" max="5373" width="11.85546875" style="28" customWidth="1"/>
    <col min="5374" max="5376" width="12.7109375" style="28" customWidth="1"/>
    <col min="5377" max="5380" width="14.7109375" style="28" customWidth="1"/>
    <col min="5381" max="5385" width="12.7109375" style="28" customWidth="1"/>
    <col min="5386" max="5386" width="11.42578125" style="28" customWidth="1"/>
    <col min="5387" max="5626" width="9.140625" style="28"/>
    <col min="5627" max="5627" width="3.28515625" style="28" customWidth="1"/>
    <col min="5628" max="5628" width="31.7109375" style="28" customWidth="1"/>
    <col min="5629" max="5629" width="11.85546875" style="28" customWidth="1"/>
    <col min="5630" max="5632" width="12.7109375" style="28" customWidth="1"/>
    <col min="5633" max="5636" width="14.7109375" style="28" customWidth="1"/>
    <col min="5637" max="5641" width="12.7109375" style="28" customWidth="1"/>
    <col min="5642" max="5642" width="11.42578125" style="28" customWidth="1"/>
    <col min="5643" max="5882" width="9.140625" style="28"/>
    <col min="5883" max="5883" width="3.28515625" style="28" customWidth="1"/>
    <col min="5884" max="5884" width="31.7109375" style="28" customWidth="1"/>
    <col min="5885" max="5885" width="11.85546875" style="28" customWidth="1"/>
    <col min="5886" max="5888" width="12.7109375" style="28" customWidth="1"/>
    <col min="5889" max="5892" width="14.7109375" style="28" customWidth="1"/>
    <col min="5893" max="5897" width="12.7109375" style="28" customWidth="1"/>
    <col min="5898" max="5898" width="11.42578125" style="28" customWidth="1"/>
    <col min="5899" max="6138" width="9.140625" style="28"/>
    <col min="6139" max="6139" width="3.28515625" style="28" customWidth="1"/>
    <col min="6140" max="6140" width="31.7109375" style="28" customWidth="1"/>
    <col min="6141" max="6141" width="11.85546875" style="28" customWidth="1"/>
    <col min="6142" max="6144" width="12.7109375" style="28" customWidth="1"/>
    <col min="6145" max="6148" width="14.7109375" style="28" customWidth="1"/>
    <col min="6149" max="6153" width="12.7109375" style="28" customWidth="1"/>
    <col min="6154" max="6154" width="11.42578125" style="28" customWidth="1"/>
    <col min="6155" max="6394" width="9.140625" style="28"/>
    <col min="6395" max="6395" width="3.28515625" style="28" customWidth="1"/>
    <col min="6396" max="6396" width="31.7109375" style="28" customWidth="1"/>
    <col min="6397" max="6397" width="11.85546875" style="28" customWidth="1"/>
    <col min="6398" max="6400" width="12.7109375" style="28" customWidth="1"/>
    <col min="6401" max="6404" width="14.7109375" style="28" customWidth="1"/>
    <col min="6405" max="6409" width="12.7109375" style="28" customWidth="1"/>
    <col min="6410" max="6410" width="11.42578125" style="28" customWidth="1"/>
    <col min="6411" max="6650" width="9.140625" style="28"/>
    <col min="6651" max="6651" width="3.28515625" style="28" customWidth="1"/>
    <col min="6652" max="6652" width="31.7109375" style="28" customWidth="1"/>
    <col min="6653" max="6653" width="11.85546875" style="28" customWidth="1"/>
    <col min="6654" max="6656" width="12.7109375" style="28" customWidth="1"/>
    <col min="6657" max="6660" width="14.7109375" style="28" customWidth="1"/>
    <col min="6661" max="6665" width="12.7109375" style="28" customWidth="1"/>
    <col min="6666" max="6666" width="11.42578125" style="28" customWidth="1"/>
    <col min="6667" max="6906" width="9.140625" style="28"/>
    <col min="6907" max="6907" width="3.28515625" style="28" customWidth="1"/>
    <col min="6908" max="6908" width="31.7109375" style="28" customWidth="1"/>
    <col min="6909" max="6909" width="11.85546875" style="28" customWidth="1"/>
    <col min="6910" max="6912" width="12.7109375" style="28" customWidth="1"/>
    <col min="6913" max="6916" width="14.7109375" style="28" customWidth="1"/>
    <col min="6917" max="6921" width="12.7109375" style="28" customWidth="1"/>
    <col min="6922" max="6922" width="11.42578125" style="28" customWidth="1"/>
    <col min="6923" max="7162" width="9.140625" style="28"/>
    <col min="7163" max="7163" width="3.28515625" style="28" customWidth="1"/>
    <col min="7164" max="7164" width="31.7109375" style="28" customWidth="1"/>
    <col min="7165" max="7165" width="11.85546875" style="28" customWidth="1"/>
    <col min="7166" max="7168" width="12.7109375" style="28" customWidth="1"/>
    <col min="7169" max="7172" width="14.7109375" style="28" customWidth="1"/>
    <col min="7173" max="7177" width="12.7109375" style="28" customWidth="1"/>
    <col min="7178" max="7178" width="11.42578125" style="28" customWidth="1"/>
    <col min="7179" max="7418" width="9.140625" style="28"/>
    <col min="7419" max="7419" width="3.28515625" style="28" customWidth="1"/>
    <col min="7420" max="7420" width="31.7109375" style="28" customWidth="1"/>
    <col min="7421" max="7421" width="11.85546875" style="28" customWidth="1"/>
    <col min="7422" max="7424" width="12.7109375" style="28" customWidth="1"/>
    <col min="7425" max="7428" width="14.7109375" style="28" customWidth="1"/>
    <col min="7429" max="7433" width="12.7109375" style="28" customWidth="1"/>
    <col min="7434" max="7434" width="11.42578125" style="28" customWidth="1"/>
    <col min="7435" max="7674" width="9.140625" style="28"/>
    <col min="7675" max="7675" width="3.28515625" style="28" customWidth="1"/>
    <col min="7676" max="7676" width="31.7109375" style="28" customWidth="1"/>
    <col min="7677" max="7677" width="11.85546875" style="28" customWidth="1"/>
    <col min="7678" max="7680" width="12.7109375" style="28" customWidth="1"/>
    <col min="7681" max="7684" width="14.7109375" style="28" customWidth="1"/>
    <col min="7685" max="7689" width="12.7109375" style="28" customWidth="1"/>
    <col min="7690" max="7690" width="11.42578125" style="28" customWidth="1"/>
    <col min="7691" max="7930" width="9.140625" style="28"/>
    <col min="7931" max="7931" width="3.28515625" style="28" customWidth="1"/>
    <col min="7932" max="7932" width="31.7109375" style="28" customWidth="1"/>
    <col min="7933" max="7933" width="11.85546875" style="28" customWidth="1"/>
    <col min="7934" max="7936" width="12.7109375" style="28" customWidth="1"/>
    <col min="7937" max="7940" width="14.7109375" style="28" customWidth="1"/>
    <col min="7941" max="7945" width="12.7109375" style="28" customWidth="1"/>
    <col min="7946" max="7946" width="11.42578125" style="28" customWidth="1"/>
    <col min="7947" max="8186" width="9.140625" style="28"/>
    <col min="8187" max="8187" width="3.28515625" style="28" customWidth="1"/>
    <col min="8188" max="8188" width="31.7109375" style="28" customWidth="1"/>
    <col min="8189" max="8189" width="11.85546875" style="28" customWidth="1"/>
    <col min="8190" max="8192" width="12.7109375" style="28" customWidth="1"/>
    <col min="8193" max="8196" width="14.7109375" style="28" customWidth="1"/>
    <col min="8197" max="8201" width="12.7109375" style="28" customWidth="1"/>
    <col min="8202" max="8202" width="11.42578125" style="28" customWidth="1"/>
    <col min="8203" max="8442" width="9.140625" style="28"/>
    <col min="8443" max="8443" width="3.28515625" style="28" customWidth="1"/>
    <col min="8444" max="8444" width="31.7109375" style="28" customWidth="1"/>
    <col min="8445" max="8445" width="11.85546875" style="28" customWidth="1"/>
    <col min="8446" max="8448" width="12.7109375" style="28" customWidth="1"/>
    <col min="8449" max="8452" width="14.7109375" style="28" customWidth="1"/>
    <col min="8453" max="8457" width="12.7109375" style="28" customWidth="1"/>
    <col min="8458" max="8458" width="11.42578125" style="28" customWidth="1"/>
    <col min="8459" max="8698" width="9.140625" style="28"/>
    <col min="8699" max="8699" width="3.28515625" style="28" customWidth="1"/>
    <col min="8700" max="8700" width="31.7109375" style="28" customWidth="1"/>
    <col min="8701" max="8701" width="11.85546875" style="28" customWidth="1"/>
    <col min="8702" max="8704" width="12.7109375" style="28" customWidth="1"/>
    <col min="8705" max="8708" width="14.7109375" style="28" customWidth="1"/>
    <col min="8709" max="8713" width="12.7109375" style="28" customWidth="1"/>
    <col min="8714" max="8714" width="11.42578125" style="28" customWidth="1"/>
    <col min="8715" max="8954" width="9.140625" style="28"/>
    <col min="8955" max="8955" width="3.28515625" style="28" customWidth="1"/>
    <col min="8956" max="8956" width="31.7109375" style="28" customWidth="1"/>
    <col min="8957" max="8957" width="11.85546875" style="28" customWidth="1"/>
    <col min="8958" max="8960" width="12.7109375" style="28" customWidth="1"/>
    <col min="8961" max="8964" width="14.7109375" style="28" customWidth="1"/>
    <col min="8965" max="8969" width="12.7109375" style="28" customWidth="1"/>
    <col min="8970" max="8970" width="11.42578125" style="28" customWidth="1"/>
    <col min="8971" max="9210" width="9.140625" style="28"/>
    <col min="9211" max="9211" width="3.28515625" style="28" customWidth="1"/>
    <col min="9212" max="9212" width="31.7109375" style="28" customWidth="1"/>
    <col min="9213" max="9213" width="11.85546875" style="28" customWidth="1"/>
    <col min="9214" max="9216" width="12.7109375" style="28" customWidth="1"/>
    <col min="9217" max="9220" width="14.7109375" style="28" customWidth="1"/>
    <col min="9221" max="9225" width="12.7109375" style="28" customWidth="1"/>
    <col min="9226" max="9226" width="11.42578125" style="28" customWidth="1"/>
    <col min="9227" max="9466" width="9.140625" style="28"/>
    <col min="9467" max="9467" width="3.28515625" style="28" customWidth="1"/>
    <col min="9468" max="9468" width="31.7109375" style="28" customWidth="1"/>
    <col min="9469" max="9469" width="11.85546875" style="28" customWidth="1"/>
    <col min="9470" max="9472" width="12.7109375" style="28" customWidth="1"/>
    <col min="9473" max="9476" width="14.7109375" style="28" customWidth="1"/>
    <col min="9477" max="9481" width="12.7109375" style="28" customWidth="1"/>
    <col min="9482" max="9482" width="11.42578125" style="28" customWidth="1"/>
    <col min="9483" max="9722" width="9.140625" style="28"/>
    <col min="9723" max="9723" width="3.28515625" style="28" customWidth="1"/>
    <col min="9724" max="9724" width="31.7109375" style="28" customWidth="1"/>
    <col min="9725" max="9725" width="11.85546875" style="28" customWidth="1"/>
    <col min="9726" max="9728" width="12.7109375" style="28" customWidth="1"/>
    <col min="9729" max="9732" width="14.7109375" style="28" customWidth="1"/>
    <col min="9733" max="9737" width="12.7109375" style="28" customWidth="1"/>
    <col min="9738" max="9738" width="11.42578125" style="28" customWidth="1"/>
    <col min="9739" max="9978" width="9.140625" style="28"/>
    <col min="9979" max="9979" width="3.28515625" style="28" customWidth="1"/>
    <col min="9980" max="9980" width="31.7109375" style="28" customWidth="1"/>
    <col min="9981" max="9981" width="11.85546875" style="28" customWidth="1"/>
    <col min="9982" max="9984" width="12.7109375" style="28" customWidth="1"/>
    <col min="9985" max="9988" width="14.7109375" style="28" customWidth="1"/>
    <col min="9989" max="9993" width="12.7109375" style="28" customWidth="1"/>
    <col min="9994" max="9994" width="11.42578125" style="28" customWidth="1"/>
    <col min="9995" max="10234" width="9.140625" style="28"/>
    <col min="10235" max="10235" width="3.28515625" style="28" customWidth="1"/>
    <col min="10236" max="10236" width="31.7109375" style="28" customWidth="1"/>
    <col min="10237" max="10237" width="11.85546875" style="28" customWidth="1"/>
    <col min="10238" max="10240" width="12.7109375" style="28" customWidth="1"/>
    <col min="10241" max="10244" width="14.7109375" style="28" customWidth="1"/>
    <col min="10245" max="10249" width="12.7109375" style="28" customWidth="1"/>
    <col min="10250" max="10250" width="11.42578125" style="28" customWidth="1"/>
    <col min="10251" max="10490" width="9.140625" style="28"/>
    <col min="10491" max="10491" width="3.28515625" style="28" customWidth="1"/>
    <col min="10492" max="10492" width="31.7109375" style="28" customWidth="1"/>
    <col min="10493" max="10493" width="11.85546875" style="28" customWidth="1"/>
    <col min="10494" max="10496" width="12.7109375" style="28" customWidth="1"/>
    <col min="10497" max="10500" width="14.7109375" style="28" customWidth="1"/>
    <col min="10501" max="10505" width="12.7109375" style="28" customWidth="1"/>
    <col min="10506" max="10506" width="11.42578125" style="28" customWidth="1"/>
    <col min="10507" max="10746" width="9.140625" style="28"/>
    <col min="10747" max="10747" width="3.28515625" style="28" customWidth="1"/>
    <col min="10748" max="10748" width="31.7109375" style="28" customWidth="1"/>
    <col min="10749" max="10749" width="11.85546875" style="28" customWidth="1"/>
    <col min="10750" max="10752" width="12.7109375" style="28" customWidth="1"/>
    <col min="10753" max="10756" width="14.7109375" style="28" customWidth="1"/>
    <col min="10757" max="10761" width="12.7109375" style="28" customWidth="1"/>
    <col min="10762" max="10762" width="11.42578125" style="28" customWidth="1"/>
    <col min="10763" max="11002" width="9.140625" style="28"/>
    <col min="11003" max="11003" width="3.28515625" style="28" customWidth="1"/>
    <col min="11004" max="11004" width="31.7109375" style="28" customWidth="1"/>
    <col min="11005" max="11005" width="11.85546875" style="28" customWidth="1"/>
    <col min="11006" max="11008" width="12.7109375" style="28" customWidth="1"/>
    <col min="11009" max="11012" width="14.7109375" style="28" customWidth="1"/>
    <col min="11013" max="11017" width="12.7109375" style="28" customWidth="1"/>
    <col min="11018" max="11018" width="11.42578125" style="28" customWidth="1"/>
    <col min="11019" max="11258" width="9.140625" style="28"/>
    <col min="11259" max="11259" width="3.28515625" style="28" customWidth="1"/>
    <col min="11260" max="11260" width="31.7109375" style="28" customWidth="1"/>
    <col min="11261" max="11261" width="11.85546875" style="28" customWidth="1"/>
    <col min="11262" max="11264" width="12.7109375" style="28" customWidth="1"/>
    <col min="11265" max="11268" width="14.7109375" style="28" customWidth="1"/>
    <col min="11269" max="11273" width="12.7109375" style="28" customWidth="1"/>
    <col min="11274" max="11274" width="11.42578125" style="28" customWidth="1"/>
    <col min="11275" max="11514" width="9.140625" style="28"/>
    <col min="11515" max="11515" width="3.28515625" style="28" customWidth="1"/>
    <col min="11516" max="11516" width="31.7109375" style="28" customWidth="1"/>
    <col min="11517" max="11517" width="11.85546875" style="28" customWidth="1"/>
    <col min="11518" max="11520" width="12.7109375" style="28" customWidth="1"/>
    <col min="11521" max="11524" width="14.7109375" style="28" customWidth="1"/>
    <col min="11525" max="11529" width="12.7109375" style="28" customWidth="1"/>
    <col min="11530" max="11530" width="11.42578125" style="28" customWidth="1"/>
    <col min="11531" max="11770" width="9.140625" style="28"/>
    <col min="11771" max="11771" width="3.28515625" style="28" customWidth="1"/>
    <col min="11772" max="11772" width="31.7109375" style="28" customWidth="1"/>
    <col min="11773" max="11773" width="11.85546875" style="28" customWidth="1"/>
    <col min="11774" max="11776" width="12.7109375" style="28" customWidth="1"/>
    <col min="11777" max="11780" width="14.7109375" style="28" customWidth="1"/>
    <col min="11781" max="11785" width="12.7109375" style="28" customWidth="1"/>
    <col min="11786" max="11786" width="11.42578125" style="28" customWidth="1"/>
    <col min="11787" max="12026" width="9.140625" style="28"/>
    <col min="12027" max="12027" width="3.28515625" style="28" customWidth="1"/>
    <col min="12028" max="12028" width="31.7109375" style="28" customWidth="1"/>
    <col min="12029" max="12029" width="11.85546875" style="28" customWidth="1"/>
    <col min="12030" max="12032" width="12.7109375" style="28" customWidth="1"/>
    <col min="12033" max="12036" width="14.7109375" style="28" customWidth="1"/>
    <col min="12037" max="12041" width="12.7109375" style="28" customWidth="1"/>
    <col min="12042" max="12042" width="11.42578125" style="28" customWidth="1"/>
    <col min="12043" max="12282" width="9.140625" style="28"/>
    <col min="12283" max="12283" width="3.28515625" style="28" customWidth="1"/>
    <col min="12284" max="12284" width="31.7109375" style="28" customWidth="1"/>
    <col min="12285" max="12285" width="11.85546875" style="28" customWidth="1"/>
    <col min="12286" max="12288" width="12.7109375" style="28" customWidth="1"/>
    <col min="12289" max="12292" width="14.7109375" style="28" customWidth="1"/>
    <col min="12293" max="12297" width="12.7109375" style="28" customWidth="1"/>
    <col min="12298" max="12298" width="11.42578125" style="28" customWidth="1"/>
    <col min="12299" max="12538" width="9.140625" style="28"/>
    <col min="12539" max="12539" width="3.28515625" style="28" customWidth="1"/>
    <col min="12540" max="12540" width="31.7109375" style="28" customWidth="1"/>
    <col min="12541" max="12541" width="11.85546875" style="28" customWidth="1"/>
    <col min="12542" max="12544" width="12.7109375" style="28" customWidth="1"/>
    <col min="12545" max="12548" width="14.7109375" style="28" customWidth="1"/>
    <col min="12549" max="12553" width="12.7109375" style="28" customWidth="1"/>
    <col min="12554" max="12554" width="11.42578125" style="28" customWidth="1"/>
    <col min="12555" max="12794" width="9.140625" style="28"/>
    <col min="12795" max="12795" width="3.28515625" style="28" customWidth="1"/>
    <col min="12796" max="12796" width="31.7109375" style="28" customWidth="1"/>
    <col min="12797" max="12797" width="11.85546875" style="28" customWidth="1"/>
    <col min="12798" max="12800" width="12.7109375" style="28" customWidth="1"/>
    <col min="12801" max="12804" width="14.7109375" style="28" customWidth="1"/>
    <col min="12805" max="12809" width="12.7109375" style="28" customWidth="1"/>
    <col min="12810" max="12810" width="11.42578125" style="28" customWidth="1"/>
    <col min="12811" max="13050" width="9.140625" style="28"/>
    <col min="13051" max="13051" width="3.28515625" style="28" customWidth="1"/>
    <col min="13052" max="13052" width="31.7109375" style="28" customWidth="1"/>
    <col min="13053" max="13053" width="11.85546875" style="28" customWidth="1"/>
    <col min="13054" max="13056" width="12.7109375" style="28" customWidth="1"/>
    <col min="13057" max="13060" width="14.7109375" style="28" customWidth="1"/>
    <col min="13061" max="13065" width="12.7109375" style="28" customWidth="1"/>
    <col min="13066" max="13066" width="11.42578125" style="28" customWidth="1"/>
    <col min="13067" max="13306" width="9.140625" style="28"/>
    <col min="13307" max="13307" width="3.28515625" style="28" customWidth="1"/>
    <col min="13308" max="13308" width="31.7109375" style="28" customWidth="1"/>
    <col min="13309" max="13309" width="11.85546875" style="28" customWidth="1"/>
    <col min="13310" max="13312" width="12.7109375" style="28" customWidth="1"/>
    <col min="13313" max="13316" width="14.7109375" style="28" customWidth="1"/>
    <col min="13317" max="13321" width="12.7109375" style="28" customWidth="1"/>
    <col min="13322" max="13322" width="11.42578125" style="28" customWidth="1"/>
    <col min="13323" max="13562" width="9.140625" style="28"/>
    <col min="13563" max="13563" width="3.28515625" style="28" customWidth="1"/>
    <col min="13564" max="13564" width="31.7109375" style="28" customWidth="1"/>
    <col min="13565" max="13565" width="11.85546875" style="28" customWidth="1"/>
    <col min="13566" max="13568" width="12.7109375" style="28" customWidth="1"/>
    <col min="13569" max="13572" width="14.7109375" style="28" customWidth="1"/>
    <col min="13573" max="13577" width="12.7109375" style="28" customWidth="1"/>
    <col min="13578" max="13578" width="11.42578125" style="28" customWidth="1"/>
    <col min="13579" max="13818" width="9.140625" style="28"/>
    <col min="13819" max="13819" width="3.28515625" style="28" customWidth="1"/>
    <col min="13820" max="13820" width="31.7109375" style="28" customWidth="1"/>
    <col min="13821" max="13821" width="11.85546875" style="28" customWidth="1"/>
    <col min="13822" max="13824" width="12.7109375" style="28" customWidth="1"/>
    <col min="13825" max="13828" width="14.7109375" style="28" customWidth="1"/>
    <col min="13829" max="13833" width="12.7109375" style="28" customWidth="1"/>
    <col min="13834" max="13834" width="11.42578125" style="28" customWidth="1"/>
    <col min="13835" max="14074" width="9.140625" style="28"/>
    <col min="14075" max="14075" width="3.28515625" style="28" customWidth="1"/>
    <col min="14076" max="14076" width="31.7109375" style="28" customWidth="1"/>
    <col min="14077" max="14077" width="11.85546875" style="28" customWidth="1"/>
    <col min="14078" max="14080" width="12.7109375" style="28" customWidth="1"/>
    <col min="14081" max="14084" width="14.7109375" style="28" customWidth="1"/>
    <col min="14085" max="14089" width="12.7109375" style="28" customWidth="1"/>
    <col min="14090" max="14090" width="11.42578125" style="28" customWidth="1"/>
    <col min="14091" max="14330" width="9.140625" style="28"/>
    <col min="14331" max="14331" width="3.28515625" style="28" customWidth="1"/>
    <col min="14332" max="14332" width="31.7109375" style="28" customWidth="1"/>
    <col min="14333" max="14333" width="11.85546875" style="28" customWidth="1"/>
    <col min="14334" max="14336" width="12.7109375" style="28" customWidth="1"/>
    <col min="14337" max="14340" width="14.7109375" style="28" customWidth="1"/>
    <col min="14341" max="14345" width="12.7109375" style="28" customWidth="1"/>
    <col min="14346" max="14346" width="11.42578125" style="28" customWidth="1"/>
    <col min="14347" max="14586" width="9.140625" style="28"/>
    <col min="14587" max="14587" width="3.28515625" style="28" customWidth="1"/>
    <col min="14588" max="14588" width="31.7109375" style="28" customWidth="1"/>
    <col min="14589" max="14589" width="11.85546875" style="28" customWidth="1"/>
    <col min="14590" max="14592" width="12.7109375" style="28" customWidth="1"/>
    <col min="14593" max="14596" width="14.7109375" style="28" customWidth="1"/>
    <col min="14597" max="14601" width="12.7109375" style="28" customWidth="1"/>
    <col min="14602" max="14602" width="11.42578125" style="28" customWidth="1"/>
    <col min="14603" max="14842" width="9.140625" style="28"/>
    <col min="14843" max="14843" width="3.28515625" style="28" customWidth="1"/>
    <col min="14844" max="14844" width="31.7109375" style="28" customWidth="1"/>
    <col min="14845" max="14845" width="11.85546875" style="28" customWidth="1"/>
    <col min="14846" max="14848" width="12.7109375" style="28" customWidth="1"/>
    <col min="14849" max="14852" width="14.7109375" style="28" customWidth="1"/>
    <col min="14853" max="14857" width="12.7109375" style="28" customWidth="1"/>
    <col min="14858" max="14858" width="11.42578125" style="28" customWidth="1"/>
    <col min="14859" max="15098" width="9.140625" style="28"/>
    <col min="15099" max="15099" width="3.28515625" style="28" customWidth="1"/>
    <col min="15100" max="15100" width="31.7109375" style="28" customWidth="1"/>
    <col min="15101" max="15101" width="11.85546875" style="28" customWidth="1"/>
    <col min="15102" max="15104" width="12.7109375" style="28" customWidth="1"/>
    <col min="15105" max="15108" width="14.7109375" style="28" customWidth="1"/>
    <col min="15109" max="15113" width="12.7109375" style="28" customWidth="1"/>
    <col min="15114" max="15114" width="11.42578125" style="28" customWidth="1"/>
    <col min="15115" max="15354" width="9.140625" style="28"/>
    <col min="15355" max="15355" width="3.28515625" style="28" customWidth="1"/>
    <col min="15356" max="15356" width="31.7109375" style="28" customWidth="1"/>
    <col min="15357" max="15357" width="11.85546875" style="28" customWidth="1"/>
    <col min="15358" max="15360" width="12.7109375" style="28" customWidth="1"/>
    <col min="15361" max="15364" width="14.7109375" style="28" customWidth="1"/>
    <col min="15365" max="15369" width="12.7109375" style="28" customWidth="1"/>
    <col min="15370" max="15370" width="11.42578125" style="28" customWidth="1"/>
    <col min="15371" max="15610" width="9.140625" style="28"/>
    <col min="15611" max="15611" width="3.28515625" style="28" customWidth="1"/>
    <col min="15612" max="15612" width="31.7109375" style="28" customWidth="1"/>
    <col min="15613" max="15613" width="11.85546875" style="28" customWidth="1"/>
    <col min="15614" max="15616" width="12.7109375" style="28" customWidth="1"/>
    <col min="15617" max="15620" width="14.7109375" style="28" customWidth="1"/>
    <col min="15621" max="15625" width="12.7109375" style="28" customWidth="1"/>
    <col min="15626" max="15626" width="11.42578125" style="28" customWidth="1"/>
    <col min="15627" max="15866" width="9.140625" style="28"/>
    <col min="15867" max="15867" width="3.28515625" style="28" customWidth="1"/>
    <col min="15868" max="15868" width="31.7109375" style="28" customWidth="1"/>
    <col min="15869" max="15869" width="11.85546875" style="28" customWidth="1"/>
    <col min="15870" max="15872" width="12.7109375" style="28" customWidth="1"/>
    <col min="15873" max="15876" width="14.7109375" style="28" customWidth="1"/>
    <col min="15877" max="15881" width="12.7109375" style="28" customWidth="1"/>
    <col min="15882" max="15882" width="11.42578125" style="28" customWidth="1"/>
    <col min="15883" max="16122" width="9.140625" style="28"/>
    <col min="16123" max="16123" width="3.28515625" style="28" customWidth="1"/>
    <col min="16124" max="16124" width="31.7109375" style="28" customWidth="1"/>
    <col min="16125" max="16125" width="11.85546875" style="28" customWidth="1"/>
    <col min="16126" max="16128" width="12.7109375" style="28" customWidth="1"/>
    <col min="16129" max="16132" width="14.7109375" style="28" customWidth="1"/>
    <col min="16133" max="16137" width="12.7109375" style="28" customWidth="1"/>
    <col min="16138" max="16138" width="11.42578125" style="28" customWidth="1"/>
    <col min="16139" max="16384" width="9.140625" style="28"/>
  </cols>
  <sheetData>
    <row r="1" spans="1:10" s="91" customFormat="1" ht="14.1" customHeight="1" x14ac:dyDescent="0.25">
      <c r="A1" s="1064" t="str">
        <f>'Loans Rec - Unquoted Debt Sec'!A1:L1</f>
        <v>NAME OF INSURANCE COMPANY</v>
      </c>
      <c r="B1" s="1064"/>
      <c r="C1" s="1064"/>
      <c r="D1" s="1064"/>
      <c r="E1" s="1064"/>
      <c r="F1" s="1064"/>
      <c r="G1" s="1064"/>
      <c r="H1" s="1064"/>
      <c r="I1" s="1064"/>
      <c r="J1" s="1064"/>
    </row>
    <row r="2" spans="1:10" s="91" customFormat="1" ht="14.1" customHeight="1" x14ac:dyDescent="0.25">
      <c r="A2" s="1064" t="str">
        <f>'Loans Rec - Unquoted Debt Sec'!A2:L2</f>
        <v>STATEMENT OF CAPITAL, RESERVES AND SURPLUS INVESTMENTS</v>
      </c>
      <c r="B2" s="1064"/>
      <c r="C2" s="1064"/>
      <c r="D2" s="1064"/>
      <c r="E2" s="1064"/>
      <c r="F2" s="1064"/>
      <c r="G2" s="1064"/>
      <c r="H2" s="1064"/>
      <c r="I2" s="1064"/>
      <c r="J2" s="1064"/>
    </row>
    <row r="3" spans="1:10" s="91" customFormat="1" ht="14.1" customHeight="1" x14ac:dyDescent="0.25">
      <c r="A3" s="1064" t="str">
        <f>'Loans Rec - Unquoted Debt Sec'!A3:L3</f>
        <v>AS OF DATE</v>
      </c>
      <c r="B3" s="1064"/>
      <c r="C3" s="1064"/>
      <c r="D3" s="1064"/>
      <c r="E3" s="1064"/>
      <c r="F3" s="1064"/>
      <c r="G3" s="1064"/>
      <c r="H3" s="1064"/>
      <c r="I3" s="1064"/>
      <c r="J3" s="1064"/>
    </row>
    <row r="4" spans="1:10" s="91" customFormat="1" ht="14.1" customHeight="1" thickBot="1" x14ac:dyDescent="0.3">
      <c r="A4" s="23"/>
      <c r="B4" s="23"/>
      <c r="C4" s="23"/>
      <c r="D4" s="23"/>
      <c r="E4" s="23"/>
      <c r="F4" s="23"/>
      <c r="G4" s="23"/>
      <c r="H4" s="23"/>
      <c r="I4" s="23"/>
      <c r="J4" s="23"/>
    </row>
    <row r="5" spans="1:10" ht="12.75" customHeight="1" x14ac:dyDescent="0.2">
      <c r="A5" s="966" t="s">
        <v>210</v>
      </c>
      <c r="B5" s="968"/>
      <c r="C5" s="975" t="s">
        <v>211</v>
      </c>
      <c r="D5" s="1050" t="s">
        <v>212</v>
      </c>
      <c r="E5" s="1050"/>
      <c r="F5" s="975" t="s">
        <v>213</v>
      </c>
      <c r="G5" s="1050" t="s">
        <v>202</v>
      </c>
      <c r="H5" s="1050"/>
      <c r="I5" s="583"/>
      <c r="J5" s="999" t="s">
        <v>63</v>
      </c>
    </row>
    <row r="6" spans="1:10" ht="12.75" customHeight="1" x14ac:dyDescent="0.2">
      <c r="A6" s="969"/>
      <c r="B6" s="971"/>
      <c r="C6" s="976"/>
      <c r="D6" s="1085" t="s">
        <v>214</v>
      </c>
      <c r="E6" s="1085" t="s">
        <v>215</v>
      </c>
      <c r="F6" s="976"/>
      <c r="G6" s="1085" t="s">
        <v>348</v>
      </c>
      <c r="H6" s="1085" t="s">
        <v>349</v>
      </c>
      <c r="I6" s="1085" t="s">
        <v>206</v>
      </c>
      <c r="J6" s="1000"/>
    </row>
    <row r="7" spans="1:10" ht="12.75" customHeight="1" x14ac:dyDescent="0.2">
      <c r="A7" s="969"/>
      <c r="B7" s="971"/>
      <c r="C7" s="976"/>
      <c r="D7" s="976"/>
      <c r="E7" s="976"/>
      <c r="F7" s="976"/>
      <c r="G7" s="976"/>
      <c r="H7" s="976"/>
      <c r="I7" s="976"/>
      <c r="J7" s="1000"/>
    </row>
    <row r="8" spans="1:10" ht="12.75" customHeight="1" x14ac:dyDescent="0.2">
      <c r="A8" s="969"/>
      <c r="B8" s="971"/>
      <c r="C8" s="976"/>
      <c r="D8" s="976"/>
      <c r="E8" s="976"/>
      <c r="F8" s="976"/>
      <c r="G8" s="976"/>
      <c r="H8" s="976"/>
      <c r="I8" s="976"/>
      <c r="J8" s="1000"/>
    </row>
    <row r="9" spans="1:10" ht="12.75" customHeight="1" x14ac:dyDescent="0.2">
      <c r="A9" s="972"/>
      <c r="B9" s="974"/>
      <c r="C9" s="977"/>
      <c r="D9" s="977"/>
      <c r="E9" s="977"/>
      <c r="F9" s="977"/>
      <c r="G9" s="977"/>
      <c r="H9" s="977"/>
      <c r="I9" s="977"/>
      <c r="J9" s="1001"/>
    </row>
    <row r="10" spans="1:10" ht="12.75" customHeight="1" thickBot="1" x14ac:dyDescent="0.25">
      <c r="A10" s="1114"/>
      <c r="B10" s="1115"/>
      <c r="C10" s="26"/>
      <c r="D10" s="26"/>
      <c r="E10" s="26"/>
      <c r="F10" s="26"/>
      <c r="G10" s="26"/>
      <c r="H10" s="26"/>
      <c r="I10" s="26"/>
      <c r="J10" s="27"/>
    </row>
    <row r="11" spans="1:10" ht="12.75" customHeight="1" x14ac:dyDescent="0.2">
      <c r="A11" s="124"/>
      <c r="B11" s="319"/>
      <c r="C11" s="31"/>
      <c r="D11" s="31"/>
      <c r="E11" s="31"/>
      <c r="F11" s="31"/>
      <c r="G11" s="31"/>
      <c r="H11" s="31"/>
      <c r="I11" s="31"/>
      <c r="J11" s="32"/>
    </row>
    <row r="12" spans="1:10" ht="12.75" customHeight="1" x14ac:dyDescent="0.2">
      <c r="A12" s="321" t="s">
        <v>356</v>
      </c>
      <c r="B12" s="322"/>
      <c r="C12" s="36"/>
      <c r="D12" s="204"/>
      <c r="E12" s="204"/>
      <c r="F12" s="366"/>
      <c r="G12" s="58"/>
      <c r="H12" s="37"/>
      <c r="I12" s="151"/>
      <c r="J12" s="38"/>
    </row>
    <row r="13" spans="1:10" ht="12.75" customHeight="1" x14ac:dyDescent="0.2">
      <c r="A13" s="132">
        <v>1</v>
      </c>
      <c r="B13" s="104"/>
      <c r="C13" s="104"/>
      <c r="D13" s="367"/>
      <c r="E13" s="367"/>
      <c r="F13" s="41"/>
      <c r="G13" s="154"/>
      <c r="H13" s="154"/>
      <c r="I13" s="340"/>
      <c r="J13" s="42"/>
    </row>
    <row r="14" spans="1:10" ht="12.75" customHeight="1" x14ac:dyDescent="0.2">
      <c r="A14" s="132">
        <v>2</v>
      </c>
      <c r="B14" s="105"/>
      <c r="C14" s="105"/>
      <c r="D14" s="197"/>
      <c r="E14" s="197"/>
      <c r="F14" s="45"/>
      <c r="G14" s="158"/>
      <c r="H14" s="158"/>
      <c r="I14" s="341"/>
      <c r="J14" s="47"/>
    </row>
    <row r="15" spans="1:10" ht="12.75" customHeight="1" x14ac:dyDescent="0.2">
      <c r="A15" s="132">
        <v>3</v>
      </c>
      <c r="B15" s="105"/>
      <c r="C15" s="348"/>
      <c r="D15" s="348"/>
      <c r="E15" s="348"/>
      <c r="F15" s="45"/>
      <c r="G15" s="158"/>
      <c r="H15" s="158"/>
      <c r="I15" s="341"/>
      <c r="J15" s="47"/>
    </row>
    <row r="16" spans="1:10" ht="12.75" customHeight="1" x14ac:dyDescent="0.2">
      <c r="A16" s="132">
        <v>4</v>
      </c>
      <c r="B16" s="105"/>
      <c r="C16" s="348"/>
      <c r="D16" s="348"/>
      <c r="E16" s="348"/>
      <c r="F16" s="45"/>
      <c r="G16" s="158"/>
      <c r="H16" s="158"/>
      <c r="I16" s="341"/>
      <c r="J16" s="47"/>
    </row>
    <row r="17" spans="1:10" ht="12.75" customHeight="1" x14ac:dyDescent="0.2">
      <c r="A17" s="132">
        <v>5</v>
      </c>
      <c r="B17" s="105"/>
      <c r="C17" s="348"/>
      <c r="D17" s="348"/>
      <c r="E17" s="348"/>
      <c r="F17" s="45"/>
      <c r="G17" s="158"/>
      <c r="H17" s="158"/>
      <c r="I17" s="341"/>
      <c r="J17" s="47"/>
    </row>
    <row r="18" spans="1:10" ht="12.75" customHeight="1" x14ac:dyDescent="0.2">
      <c r="A18" s="132">
        <v>6</v>
      </c>
      <c r="B18" s="105"/>
      <c r="C18" s="348"/>
      <c r="D18" s="348"/>
      <c r="E18" s="348"/>
      <c r="F18" s="45"/>
      <c r="G18" s="158"/>
      <c r="H18" s="158"/>
      <c r="I18" s="341"/>
      <c r="J18" s="47"/>
    </row>
    <row r="19" spans="1:10" ht="12.75" customHeight="1" thickBot="1" x14ac:dyDescent="0.25">
      <c r="A19" s="132">
        <v>7</v>
      </c>
      <c r="B19" s="105"/>
      <c r="C19" s="348"/>
      <c r="D19" s="348"/>
      <c r="E19" s="348"/>
      <c r="F19" s="45"/>
      <c r="G19" s="158"/>
      <c r="H19" s="158"/>
      <c r="I19" s="341"/>
      <c r="J19" s="47"/>
    </row>
    <row r="20" spans="1:10" ht="12.75" customHeight="1" x14ac:dyDescent="0.2">
      <c r="A20" s="642" t="s">
        <v>248</v>
      </c>
      <c r="B20" s="326"/>
      <c r="C20" s="36"/>
      <c r="D20" s="36"/>
      <c r="E20" s="36"/>
      <c r="F20" s="333">
        <f>SUM(F13:F19)</f>
        <v>0</v>
      </c>
      <c r="G20" s="333">
        <f>SUM(G13:G19)</f>
        <v>0</v>
      </c>
      <c r="H20" s="333">
        <f>SUM(H13:H19)</f>
        <v>0</v>
      </c>
      <c r="I20" s="36"/>
      <c r="J20" s="38"/>
    </row>
    <row r="21" spans="1:10" ht="12.75" customHeight="1" thickBot="1" x14ac:dyDescent="0.25">
      <c r="A21" s="327" t="s">
        <v>208</v>
      </c>
      <c r="B21" s="328"/>
      <c r="C21" s="116"/>
      <c r="D21" s="116"/>
      <c r="E21" s="116"/>
      <c r="F21" s="163"/>
      <c r="G21" s="163"/>
      <c r="H21" s="163"/>
      <c r="I21" s="116"/>
      <c r="J21" s="38"/>
    </row>
    <row r="22" spans="1:10" s="722" customFormat="1" ht="12.75" customHeight="1" thickBot="1" x14ac:dyDescent="0.25">
      <c r="A22" s="704" t="s">
        <v>249</v>
      </c>
      <c r="B22" s="704"/>
      <c r="C22" s="704"/>
      <c r="D22" s="704"/>
      <c r="E22" s="704"/>
      <c r="F22" s="713">
        <f>F20-F21</f>
        <v>0</v>
      </c>
      <c r="G22" s="713">
        <f t="shared" ref="G22" si="0">G20-G21</f>
        <v>0</v>
      </c>
      <c r="H22" s="713">
        <f>H20-H21</f>
        <v>0</v>
      </c>
      <c r="I22" s="704"/>
      <c r="J22" s="708"/>
    </row>
    <row r="23" spans="1:10" s="474" customFormat="1" ht="12.75" customHeight="1" x14ac:dyDescent="0.2">
      <c r="A23" s="658"/>
      <c r="B23" s="658"/>
      <c r="C23" s="659"/>
      <c r="D23" s="659"/>
      <c r="E23" s="659"/>
      <c r="F23" s="660"/>
      <c r="G23" s="660"/>
      <c r="H23" s="660"/>
      <c r="I23" s="659"/>
      <c r="J23" s="661"/>
    </row>
    <row r="24" spans="1:10" s="474" customFormat="1" ht="12.75" customHeight="1" x14ac:dyDescent="0.2">
      <c r="A24" s="658"/>
      <c r="B24" s="658"/>
      <c r="C24" s="659"/>
      <c r="D24" s="659"/>
      <c r="E24" s="659"/>
      <c r="F24" s="660"/>
      <c r="G24" s="660"/>
      <c r="H24" s="660"/>
      <c r="I24" s="659"/>
      <c r="J24" s="661"/>
    </row>
    <row r="25" spans="1:10" s="502" customFormat="1" ht="12.75" customHeight="1" x14ac:dyDescent="0.2">
      <c r="A25" s="662" t="s">
        <v>357</v>
      </c>
      <c r="B25" s="663"/>
      <c r="C25" s="664"/>
      <c r="D25" s="665"/>
      <c r="E25" s="665"/>
      <c r="F25" s="666"/>
      <c r="G25" s="667"/>
      <c r="H25" s="668"/>
      <c r="I25" s="669"/>
      <c r="J25" s="670"/>
    </row>
    <row r="26" spans="1:10" ht="12.75" customHeight="1" x14ac:dyDescent="0.2">
      <c r="A26" s="132">
        <v>1</v>
      </c>
      <c r="B26" s="104"/>
      <c r="C26" s="104"/>
      <c r="D26" s="367"/>
      <c r="E26" s="367"/>
      <c r="F26" s="41"/>
      <c r="G26" s="154"/>
      <c r="H26" s="154"/>
      <c r="I26" s="340"/>
      <c r="J26" s="42"/>
    </row>
    <row r="27" spans="1:10" ht="12.75" customHeight="1" x14ac:dyDescent="0.2">
      <c r="A27" s="132">
        <v>2</v>
      </c>
      <c r="B27" s="105"/>
      <c r="C27" s="105"/>
      <c r="D27" s="197"/>
      <c r="E27" s="197"/>
      <c r="F27" s="45"/>
      <c r="G27" s="158"/>
      <c r="H27" s="158"/>
      <c r="I27" s="341"/>
      <c r="J27" s="47"/>
    </row>
    <row r="28" spans="1:10" ht="12.75" customHeight="1" x14ac:dyDescent="0.2">
      <c r="A28" s="132">
        <v>3</v>
      </c>
      <c r="B28" s="105"/>
      <c r="C28" s="348"/>
      <c r="D28" s="348"/>
      <c r="E28" s="348"/>
      <c r="F28" s="45"/>
      <c r="G28" s="158"/>
      <c r="H28" s="158"/>
      <c r="I28" s="341"/>
      <c r="J28" s="47"/>
    </row>
    <row r="29" spans="1:10" ht="12.75" customHeight="1" x14ac:dyDescent="0.2">
      <c r="A29" s="132">
        <v>4</v>
      </c>
      <c r="B29" s="105"/>
      <c r="C29" s="348"/>
      <c r="D29" s="348"/>
      <c r="E29" s="348"/>
      <c r="F29" s="45"/>
      <c r="G29" s="158"/>
      <c r="H29" s="158"/>
      <c r="I29" s="341"/>
      <c r="J29" s="47"/>
    </row>
    <row r="30" spans="1:10" ht="12.75" customHeight="1" x14ac:dyDescent="0.2">
      <c r="A30" s="132">
        <v>5</v>
      </c>
      <c r="B30" s="105"/>
      <c r="C30" s="348"/>
      <c r="D30" s="348"/>
      <c r="E30" s="348"/>
      <c r="F30" s="45"/>
      <c r="G30" s="158"/>
      <c r="H30" s="158"/>
      <c r="I30" s="341"/>
      <c r="J30" s="47"/>
    </row>
    <row r="31" spans="1:10" ht="12.75" customHeight="1" x14ac:dyDescent="0.2">
      <c r="A31" s="132">
        <v>6</v>
      </c>
      <c r="B31" s="105"/>
      <c r="C31" s="348"/>
      <c r="D31" s="348"/>
      <c r="E31" s="348"/>
      <c r="F31" s="45"/>
      <c r="G31" s="158"/>
      <c r="H31" s="158"/>
      <c r="I31" s="341"/>
      <c r="J31" s="47"/>
    </row>
    <row r="32" spans="1:10" ht="12.75" customHeight="1" x14ac:dyDescent="0.2">
      <c r="A32" s="132">
        <v>7</v>
      </c>
      <c r="B32" s="105"/>
      <c r="C32" s="348"/>
      <c r="D32" s="348"/>
      <c r="E32" s="348"/>
      <c r="F32" s="45"/>
      <c r="G32" s="158"/>
      <c r="H32" s="158"/>
      <c r="I32" s="341"/>
      <c r="J32" s="47"/>
    </row>
    <row r="33" spans="1:10" ht="12.75" customHeight="1" x14ac:dyDescent="0.2">
      <c r="A33" s="132"/>
      <c r="B33" s="132" t="s">
        <v>358</v>
      </c>
      <c r="C33" s="585"/>
      <c r="D33" s="585"/>
      <c r="E33" s="585"/>
      <c r="F33" s="586">
        <f>SUM(F26:F32)</f>
        <v>0</v>
      </c>
      <c r="G33" s="586">
        <f t="shared" ref="G33:H33" si="1">SUM(G26:G32)</f>
        <v>0</v>
      </c>
      <c r="H33" s="586">
        <f t="shared" si="1"/>
        <v>0</v>
      </c>
      <c r="I33" s="355"/>
      <c r="J33" s="334"/>
    </row>
    <row r="34" spans="1:10" ht="12.75" customHeight="1" thickBot="1" x14ac:dyDescent="0.25">
      <c r="A34" s="327" t="s">
        <v>208</v>
      </c>
      <c r="B34" s="328"/>
      <c r="C34" s="116"/>
      <c r="D34" s="116"/>
      <c r="E34" s="116"/>
      <c r="F34" s="163"/>
      <c r="G34" s="163"/>
      <c r="H34" s="163"/>
      <c r="I34" s="116"/>
      <c r="J34" s="38"/>
    </row>
    <row r="35" spans="1:10" s="722" customFormat="1" ht="12.75" customHeight="1" thickBot="1" x14ac:dyDescent="0.25">
      <c r="A35" s="704" t="s">
        <v>368</v>
      </c>
      <c r="B35" s="704"/>
      <c r="C35" s="704"/>
      <c r="D35" s="704"/>
      <c r="E35" s="704"/>
      <c r="F35" s="713">
        <f>F33-F34</f>
        <v>0</v>
      </c>
      <c r="G35" s="713">
        <f t="shared" ref="G35:H35" si="2">G33-G34</f>
        <v>0</v>
      </c>
      <c r="H35" s="713">
        <f t="shared" si="2"/>
        <v>0</v>
      </c>
      <c r="I35" s="704"/>
      <c r="J35" s="708"/>
    </row>
    <row r="36" spans="1:10" ht="12.75" customHeight="1" x14ac:dyDescent="0.2">
      <c r="J36" s="120"/>
    </row>
  </sheetData>
  <mergeCells count="15">
    <mergeCell ref="A1:J1"/>
    <mergeCell ref="A2:J2"/>
    <mergeCell ref="A3:J3"/>
    <mergeCell ref="A5:B9"/>
    <mergeCell ref="C5:C9"/>
    <mergeCell ref="D5:E5"/>
    <mergeCell ref="F5:F9"/>
    <mergeCell ref="G5:H5"/>
    <mergeCell ref="A10:B10"/>
    <mergeCell ref="J5:J9"/>
    <mergeCell ref="D6:D9"/>
    <mergeCell ref="E6:E9"/>
    <mergeCell ref="G6:G9"/>
    <mergeCell ref="H6:H9"/>
    <mergeCell ref="I6:I9"/>
  </mergeCells>
  <pageMargins left="0.5" right="0.5" top="1" bottom="0.5" header="0.2" footer="0.1"/>
  <pageSetup paperSize="5" scale="75" fitToHeight="0" orientation="landscape" r:id="rId1"/>
  <headerFooter>
    <oddFooter>&amp;R&amp;"Arial,Bold"&amp;10Page  43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9" tint="0.39997558519241921"/>
    <pageSetUpPr fitToPage="1"/>
  </sheetPr>
  <dimension ref="A1:J24"/>
  <sheetViews>
    <sheetView showGridLines="0" zoomScale="85" zoomScaleNormal="85" zoomScalePageLayoutView="40" workbookViewId="0">
      <selection activeCell="G11" sqref="G11"/>
    </sheetView>
  </sheetViews>
  <sheetFormatPr defaultRowHeight="12.75" customHeight="1" x14ac:dyDescent="0.2"/>
  <cols>
    <col min="1" max="1" width="3" style="28" customWidth="1"/>
    <col min="2" max="2" width="41.7109375" style="28" customWidth="1"/>
    <col min="3" max="3" width="11.85546875" style="28" customWidth="1"/>
    <col min="4" max="6" width="12.7109375" style="28" customWidth="1"/>
    <col min="7" max="8" width="14.7109375" style="28" customWidth="1"/>
    <col min="9" max="9" width="12.7109375" style="28" customWidth="1"/>
    <col min="10" max="10" width="11.42578125" style="28" customWidth="1"/>
    <col min="11" max="249" width="9.140625" style="28"/>
    <col min="250" max="250" width="3" style="28" customWidth="1"/>
    <col min="251" max="251" width="41.7109375" style="28" customWidth="1"/>
    <col min="252" max="252" width="11.85546875" style="28" customWidth="1"/>
    <col min="253" max="255" width="12.7109375" style="28" customWidth="1"/>
    <col min="256" max="259" width="14.7109375" style="28" customWidth="1"/>
    <col min="260" max="264" width="12.7109375" style="28" customWidth="1"/>
    <col min="265" max="265" width="11.42578125" style="28" customWidth="1"/>
    <col min="266" max="505" width="9.140625" style="28"/>
    <col min="506" max="506" width="3" style="28" customWidth="1"/>
    <col min="507" max="507" width="41.7109375" style="28" customWidth="1"/>
    <col min="508" max="508" width="11.85546875" style="28" customWidth="1"/>
    <col min="509" max="511" width="12.7109375" style="28" customWidth="1"/>
    <col min="512" max="515" width="14.7109375" style="28" customWidth="1"/>
    <col min="516" max="520" width="12.7109375" style="28" customWidth="1"/>
    <col min="521" max="521" width="11.42578125" style="28" customWidth="1"/>
    <col min="522" max="761" width="9.140625" style="28"/>
    <col min="762" max="762" width="3" style="28" customWidth="1"/>
    <col min="763" max="763" width="41.7109375" style="28" customWidth="1"/>
    <col min="764" max="764" width="11.85546875" style="28" customWidth="1"/>
    <col min="765" max="767" width="12.7109375" style="28" customWidth="1"/>
    <col min="768" max="771" width="14.7109375" style="28" customWidth="1"/>
    <col min="772" max="776" width="12.7109375" style="28" customWidth="1"/>
    <col min="777" max="777" width="11.42578125" style="28" customWidth="1"/>
    <col min="778" max="1017" width="9.140625" style="28"/>
    <col min="1018" max="1018" width="3" style="28" customWidth="1"/>
    <col min="1019" max="1019" width="41.7109375" style="28" customWidth="1"/>
    <col min="1020" max="1020" width="11.85546875" style="28" customWidth="1"/>
    <col min="1021" max="1023" width="12.7109375" style="28" customWidth="1"/>
    <col min="1024" max="1027" width="14.7109375" style="28" customWidth="1"/>
    <col min="1028" max="1032" width="12.7109375" style="28" customWidth="1"/>
    <col min="1033" max="1033" width="11.42578125" style="28" customWidth="1"/>
    <col min="1034" max="1273" width="9.140625" style="28"/>
    <col min="1274" max="1274" width="3" style="28" customWidth="1"/>
    <col min="1275" max="1275" width="41.7109375" style="28" customWidth="1"/>
    <col min="1276" max="1276" width="11.85546875" style="28" customWidth="1"/>
    <col min="1277" max="1279" width="12.7109375" style="28" customWidth="1"/>
    <col min="1280" max="1283" width="14.7109375" style="28" customWidth="1"/>
    <col min="1284" max="1288" width="12.7109375" style="28" customWidth="1"/>
    <col min="1289" max="1289" width="11.42578125" style="28" customWidth="1"/>
    <col min="1290" max="1529" width="9.140625" style="28"/>
    <col min="1530" max="1530" width="3" style="28" customWidth="1"/>
    <col min="1531" max="1531" width="41.7109375" style="28" customWidth="1"/>
    <col min="1532" max="1532" width="11.85546875" style="28" customWidth="1"/>
    <col min="1533" max="1535" width="12.7109375" style="28" customWidth="1"/>
    <col min="1536" max="1539" width="14.7109375" style="28" customWidth="1"/>
    <col min="1540" max="1544" width="12.7109375" style="28" customWidth="1"/>
    <col min="1545" max="1545" width="11.42578125" style="28" customWidth="1"/>
    <col min="1546" max="1785" width="9.140625" style="28"/>
    <col min="1786" max="1786" width="3" style="28" customWidth="1"/>
    <col min="1787" max="1787" width="41.7109375" style="28" customWidth="1"/>
    <col min="1788" max="1788" width="11.85546875" style="28" customWidth="1"/>
    <col min="1789" max="1791" width="12.7109375" style="28" customWidth="1"/>
    <col min="1792" max="1795" width="14.7109375" style="28" customWidth="1"/>
    <col min="1796" max="1800" width="12.7109375" style="28" customWidth="1"/>
    <col min="1801" max="1801" width="11.42578125" style="28" customWidth="1"/>
    <col min="1802" max="2041" width="9.140625" style="28"/>
    <col min="2042" max="2042" width="3" style="28" customWidth="1"/>
    <col min="2043" max="2043" width="41.7109375" style="28" customWidth="1"/>
    <col min="2044" max="2044" width="11.85546875" style="28" customWidth="1"/>
    <col min="2045" max="2047" width="12.7109375" style="28" customWidth="1"/>
    <col min="2048" max="2051" width="14.7109375" style="28" customWidth="1"/>
    <col min="2052" max="2056" width="12.7109375" style="28" customWidth="1"/>
    <col min="2057" max="2057" width="11.42578125" style="28" customWidth="1"/>
    <col min="2058" max="2297" width="9.140625" style="28"/>
    <col min="2298" max="2298" width="3" style="28" customWidth="1"/>
    <col min="2299" max="2299" width="41.7109375" style="28" customWidth="1"/>
    <col min="2300" max="2300" width="11.85546875" style="28" customWidth="1"/>
    <col min="2301" max="2303" width="12.7109375" style="28" customWidth="1"/>
    <col min="2304" max="2307" width="14.7109375" style="28" customWidth="1"/>
    <col min="2308" max="2312" width="12.7109375" style="28" customWidth="1"/>
    <col min="2313" max="2313" width="11.42578125" style="28" customWidth="1"/>
    <col min="2314" max="2553" width="9.140625" style="28"/>
    <col min="2554" max="2554" width="3" style="28" customWidth="1"/>
    <col min="2555" max="2555" width="41.7109375" style="28" customWidth="1"/>
    <col min="2556" max="2556" width="11.85546875" style="28" customWidth="1"/>
    <col min="2557" max="2559" width="12.7109375" style="28" customWidth="1"/>
    <col min="2560" max="2563" width="14.7109375" style="28" customWidth="1"/>
    <col min="2564" max="2568" width="12.7109375" style="28" customWidth="1"/>
    <col min="2569" max="2569" width="11.42578125" style="28" customWidth="1"/>
    <col min="2570" max="2809" width="9.140625" style="28"/>
    <col min="2810" max="2810" width="3" style="28" customWidth="1"/>
    <col min="2811" max="2811" width="41.7109375" style="28" customWidth="1"/>
    <col min="2812" max="2812" width="11.85546875" style="28" customWidth="1"/>
    <col min="2813" max="2815" width="12.7109375" style="28" customWidth="1"/>
    <col min="2816" max="2819" width="14.7109375" style="28" customWidth="1"/>
    <col min="2820" max="2824" width="12.7109375" style="28" customWidth="1"/>
    <col min="2825" max="2825" width="11.42578125" style="28" customWidth="1"/>
    <col min="2826" max="3065" width="9.140625" style="28"/>
    <col min="3066" max="3066" width="3" style="28" customWidth="1"/>
    <col min="3067" max="3067" width="41.7109375" style="28" customWidth="1"/>
    <col min="3068" max="3068" width="11.85546875" style="28" customWidth="1"/>
    <col min="3069" max="3071" width="12.7109375" style="28" customWidth="1"/>
    <col min="3072" max="3075" width="14.7109375" style="28" customWidth="1"/>
    <col min="3076" max="3080" width="12.7109375" style="28" customWidth="1"/>
    <col min="3081" max="3081" width="11.42578125" style="28" customWidth="1"/>
    <col min="3082" max="3321" width="9.140625" style="28"/>
    <col min="3322" max="3322" width="3" style="28" customWidth="1"/>
    <col min="3323" max="3323" width="41.7109375" style="28" customWidth="1"/>
    <col min="3324" max="3324" width="11.85546875" style="28" customWidth="1"/>
    <col min="3325" max="3327" width="12.7109375" style="28" customWidth="1"/>
    <col min="3328" max="3331" width="14.7109375" style="28" customWidth="1"/>
    <col min="3332" max="3336" width="12.7109375" style="28" customWidth="1"/>
    <col min="3337" max="3337" width="11.42578125" style="28" customWidth="1"/>
    <col min="3338" max="3577" width="9.140625" style="28"/>
    <col min="3578" max="3578" width="3" style="28" customWidth="1"/>
    <col min="3579" max="3579" width="41.7109375" style="28" customWidth="1"/>
    <col min="3580" max="3580" width="11.85546875" style="28" customWidth="1"/>
    <col min="3581" max="3583" width="12.7109375" style="28" customWidth="1"/>
    <col min="3584" max="3587" width="14.7109375" style="28" customWidth="1"/>
    <col min="3588" max="3592" width="12.7109375" style="28" customWidth="1"/>
    <col min="3593" max="3593" width="11.42578125" style="28" customWidth="1"/>
    <col min="3594" max="3833" width="9.140625" style="28"/>
    <col min="3834" max="3834" width="3" style="28" customWidth="1"/>
    <col min="3835" max="3835" width="41.7109375" style="28" customWidth="1"/>
    <col min="3836" max="3836" width="11.85546875" style="28" customWidth="1"/>
    <col min="3837" max="3839" width="12.7109375" style="28" customWidth="1"/>
    <col min="3840" max="3843" width="14.7109375" style="28" customWidth="1"/>
    <col min="3844" max="3848" width="12.7109375" style="28" customWidth="1"/>
    <col min="3849" max="3849" width="11.42578125" style="28" customWidth="1"/>
    <col min="3850" max="4089" width="9.140625" style="28"/>
    <col min="4090" max="4090" width="3" style="28" customWidth="1"/>
    <col min="4091" max="4091" width="41.7109375" style="28" customWidth="1"/>
    <col min="4092" max="4092" width="11.85546875" style="28" customWidth="1"/>
    <col min="4093" max="4095" width="12.7109375" style="28" customWidth="1"/>
    <col min="4096" max="4099" width="14.7109375" style="28" customWidth="1"/>
    <col min="4100" max="4104" width="12.7109375" style="28" customWidth="1"/>
    <col min="4105" max="4105" width="11.42578125" style="28" customWidth="1"/>
    <col min="4106" max="4345" width="9.140625" style="28"/>
    <col min="4346" max="4346" width="3" style="28" customWidth="1"/>
    <col min="4347" max="4347" width="41.7109375" style="28" customWidth="1"/>
    <col min="4348" max="4348" width="11.85546875" style="28" customWidth="1"/>
    <col min="4349" max="4351" width="12.7109375" style="28" customWidth="1"/>
    <col min="4352" max="4355" width="14.7109375" style="28" customWidth="1"/>
    <col min="4356" max="4360" width="12.7109375" style="28" customWidth="1"/>
    <col min="4361" max="4361" width="11.42578125" style="28" customWidth="1"/>
    <col min="4362" max="4601" width="9.140625" style="28"/>
    <col min="4602" max="4602" width="3" style="28" customWidth="1"/>
    <col min="4603" max="4603" width="41.7109375" style="28" customWidth="1"/>
    <col min="4604" max="4604" width="11.85546875" style="28" customWidth="1"/>
    <col min="4605" max="4607" width="12.7109375" style="28" customWidth="1"/>
    <col min="4608" max="4611" width="14.7109375" style="28" customWidth="1"/>
    <col min="4612" max="4616" width="12.7109375" style="28" customWidth="1"/>
    <col min="4617" max="4617" width="11.42578125" style="28" customWidth="1"/>
    <col min="4618" max="4857" width="9.140625" style="28"/>
    <col min="4858" max="4858" width="3" style="28" customWidth="1"/>
    <col min="4859" max="4859" width="41.7109375" style="28" customWidth="1"/>
    <col min="4860" max="4860" width="11.85546875" style="28" customWidth="1"/>
    <col min="4861" max="4863" width="12.7109375" style="28" customWidth="1"/>
    <col min="4864" max="4867" width="14.7109375" style="28" customWidth="1"/>
    <col min="4868" max="4872" width="12.7109375" style="28" customWidth="1"/>
    <col min="4873" max="4873" width="11.42578125" style="28" customWidth="1"/>
    <col min="4874" max="5113" width="9.140625" style="28"/>
    <col min="5114" max="5114" width="3" style="28" customWidth="1"/>
    <col min="5115" max="5115" width="41.7109375" style="28" customWidth="1"/>
    <col min="5116" max="5116" width="11.85546875" style="28" customWidth="1"/>
    <col min="5117" max="5119" width="12.7109375" style="28" customWidth="1"/>
    <col min="5120" max="5123" width="14.7109375" style="28" customWidth="1"/>
    <col min="5124" max="5128" width="12.7109375" style="28" customWidth="1"/>
    <col min="5129" max="5129" width="11.42578125" style="28" customWidth="1"/>
    <col min="5130" max="5369" width="9.140625" style="28"/>
    <col min="5370" max="5370" width="3" style="28" customWidth="1"/>
    <col min="5371" max="5371" width="41.7109375" style="28" customWidth="1"/>
    <col min="5372" max="5372" width="11.85546875" style="28" customWidth="1"/>
    <col min="5373" max="5375" width="12.7109375" style="28" customWidth="1"/>
    <col min="5376" max="5379" width="14.7109375" style="28" customWidth="1"/>
    <col min="5380" max="5384" width="12.7109375" style="28" customWidth="1"/>
    <col min="5385" max="5385" width="11.42578125" style="28" customWidth="1"/>
    <col min="5386" max="5625" width="9.140625" style="28"/>
    <col min="5626" max="5626" width="3" style="28" customWidth="1"/>
    <col min="5627" max="5627" width="41.7109375" style="28" customWidth="1"/>
    <col min="5628" max="5628" width="11.85546875" style="28" customWidth="1"/>
    <col min="5629" max="5631" width="12.7109375" style="28" customWidth="1"/>
    <col min="5632" max="5635" width="14.7109375" style="28" customWidth="1"/>
    <col min="5636" max="5640" width="12.7109375" style="28" customWidth="1"/>
    <col min="5641" max="5641" width="11.42578125" style="28" customWidth="1"/>
    <col min="5642" max="5881" width="9.140625" style="28"/>
    <col min="5882" max="5882" width="3" style="28" customWidth="1"/>
    <col min="5883" max="5883" width="41.7109375" style="28" customWidth="1"/>
    <col min="5884" max="5884" width="11.85546875" style="28" customWidth="1"/>
    <col min="5885" max="5887" width="12.7109375" style="28" customWidth="1"/>
    <col min="5888" max="5891" width="14.7109375" style="28" customWidth="1"/>
    <col min="5892" max="5896" width="12.7109375" style="28" customWidth="1"/>
    <col min="5897" max="5897" width="11.42578125" style="28" customWidth="1"/>
    <col min="5898" max="6137" width="9.140625" style="28"/>
    <col min="6138" max="6138" width="3" style="28" customWidth="1"/>
    <col min="6139" max="6139" width="41.7109375" style="28" customWidth="1"/>
    <col min="6140" max="6140" width="11.85546875" style="28" customWidth="1"/>
    <col min="6141" max="6143" width="12.7109375" style="28" customWidth="1"/>
    <col min="6144" max="6147" width="14.7109375" style="28" customWidth="1"/>
    <col min="6148" max="6152" width="12.7109375" style="28" customWidth="1"/>
    <col min="6153" max="6153" width="11.42578125" style="28" customWidth="1"/>
    <col min="6154" max="6393" width="9.140625" style="28"/>
    <col min="6394" max="6394" width="3" style="28" customWidth="1"/>
    <col min="6395" max="6395" width="41.7109375" style="28" customWidth="1"/>
    <col min="6396" max="6396" width="11.85546875" style="28" customWidth="1"/>
    <col min="6397" max="6399" width="12.7109375" style="28" customWidth="1"/>
    <col min="6400" max="6403" width="14.7109375" style="28" customWidth="1"/>
    <col min="6404" max="6408" width="12.7109375" style="28" customWidth="1"/>
    <col min="6409" max="6409" width="11.42578125" style="28" customWidth="1"/>
    <col min="6410" max="6649" width="9.140625" style="28"/>
    <col min="6650" max="6650" width="3" style="28" customWidth="1"/>
    <col min="6651" max="6651" width="41.7109375" style="28" customWidth="1"/>
    <col min="6652" max="6652" width="11.85546875" style="28" customWidth="1"/>
    <col min="6653" max="6655" width="12.7109375" style="28" customWidth="1"/>
    <col min="6656" max="6659" width="14.7109375" style="28" customWidth="1"/>
    <col min="6660" max="6664" width="12.7109375" style="28" customWidth="1"/>
    <col min="6665" max="6665" width="11.42578125" style="28" customWidth="1"/>
    <col min="6666" max="6905" width="9.140625" style="28"/>
    <col min="6906" max="6906" width="3" style="28" customWidth="1"/>
    <col min="6907" max="6907" width="41.7109375" style="28" customWidth="1"/>
    <col min="6908" max="6908" width="11.85546875" style="28" customWidth="1"/>
    <col min="6909" max="6911" width="12.7109375" style="28" customWidth="1"/>
    <col min="6912" max="6915" width="14.7109375" style="28" customWidth="1"/>
    <col min="6916" max="6920" width="12.7109375" style="28" customWidth="1"/>
    <col min="6921" max="6921" width="11.42578125" style="28" customWidth="1"/>
    <col min="6922" max="7161" width="9.140625" style="28"/>
    <col min="7162" max="7162" width="3" style="28" customWidth="1"/>
    <col min="7163" max="7163" width="41.7109375" style="28" customWidth="1"/>
    <col min="7164" max="7164" width="11.85546875" style="28" customWidth="1"/>
    <col min="7165" max="7167" width="12.7109375" style="28" customWidth="1"/>
    <col min="7168" max="7171" width="14.7109375" style="28" customWidth="1"/>
    <col min="7172" max="7176" width="12.7109375" style="28" customWidth="1"/>
    <col min="7177" max="7177" width="11.42578125" style="28" customWidth="1"/>
    <col min="7178" max="7417" width="9.140625" style="28"/>
    <col min="7418" max="7418" width="3" style="28" customWidth="1"/>
    <col min="7419" max="7419" width="41.7109375" style="28" customWidth="1"/>
    <col min="7420" max="7420" width="11.85546875" style="28" customWidth="1"/>
    <col min="7421" max="7423" width="12.7109375" style="28" customWidth="1"/>
    <col min="7424" max="7427" width="14.7109375" style="28" customWidth="1"/>
    <col min="7428" max="7432" width="12.7109375" style="28" customWidth="1"/>
    <col min="7433" max="7433" width="11.42578125" style="28" customWidth="1"/>
    <col min="7434" max="7673" width="9.140625" style="28"/>
    <col min="7674" max="7674" width="3" style="28" customWidth="1"/>
    <col min="7675" max="7675" width="41.7109375" style="28" customWidth="1"/>
    <col min="7676" max="7676" width="11.85546875" style="28" customWidth="1"/>
    <col min="7677" max="7679" width="12.7109375" style="28" customWidth="1"/>
    <col min="7680" max="7683" width="14.7109375" style="28" customWidth="1"/>
    <col min="7684" max="7688" width="12.7109375" style="28" customWidth="1"/>
    <col min="7689" max="7689" width="11.42578125" style="28" customWidth="1"/>
    <col min="7690" max="7929" width="9.140625" style="28"/>
    <col min="7930" max="7930" width="3" style="28" customWidth="1"/>
    <col min="7931" max="7931" width="41.7109375" style="28" customWidth="1"/>
    <col min="7932" max="7932" width="11.85546875" style="28" customWidth="1"/>
    <col min="7933" max="7935" width="12.7109375" style="28" customWidth="1"/>
    <col min="7936" max="7939" width="14.7109375" style="28" customWidth="1"/>
    <col min="7940" max="7944" width="12.7109375" style="28" customWidth="1"/>
    <col min="7945" max="7945" width="11.42578125" style="28" customWidth="1"/>
    <col min="7946" max="8185" width="9.140625" style="28"/>
    <col min="8186" max="8186" width="3" style="28" customWidth="1"/>
    <col min="8187" max="8187" width="41.7109375" style="28" customWidth="1"/>
    <col min="8188" max="8188" width="11.85546875" style="28" customWidth="1"/>
    <col min="8189" max="8191" width="12.7109375" style="28" customWidth="1"/>
    <col min="8192" max="8195" width="14.7109375" style="28" customWidth="1"/>
    <col min="8196" max="8200" width="12.7109375" style="28" customWidth="1"/>
    <col min="8201" max="8201" width="11.42578125" style="28" customWidth="1"/>
    <col min="8202" max="8441" width="9.140625" style="28"/>
    <col min="8442" max="8442" width="3" style="28" customWidth="1"/>
    <col min="8443" max="8443" width="41.7109375" style="28" customWidth="1"/>
    <col min="8444" max="8444" width="11.85546875" style="28" customWidth="1"/>
    <col min="8445" max="8447" width="12.7109375" style="28" customWidth="1"/>
    <col min="8448" max="8451" width="14.7109375" style="28" customWidth="1"/>
    <col min="8452" max="8456" width="12.7109375" style="28" customWidth="1"/>
    <col min="8457" max="8457" width="11.42578125" style="28" customWidth="1"/>
    <col min="8458" max="8697" width="9.140625" style="28"/>
    <col min="8698" max="8698" width="3" style="28" customWidth="1"/>
    <col min="8699" max="8699" width="41.7109375" style="28" customWidth="1"/>
    <col min="8700" max="8700" width="11.85546875" style="28" customWidth="1"/>
    <col min="8701" max="8703" width="12.7109375" style="28" customWidth="1"/>
    <col min="8704" max="8707" width="14.7109375" style="28" customWidth="1"/>
    <col min="8708" max="8712" width="12.7109375" style="28" customWidth="1"/>
    <col min="8713" max="8713" width="11.42578125" style="28" customWidth="1"/>
    <col min="8714" max="8953" width="9.140625" style="28"/>
    <col min="8954" max="8954" width="3" style="28" customWidth="1"/>
    <col min="8955" max="8955" width="41.7109375" style="28" customWidth="1"/>
    <col min="8956" max="8956" width="11.85546875" style="28" customWidth="1"/>
    <col min="8957" max="8959" width="12.7109375" style="28" customWidth="1"/>
    <col min="8960" max="8963" width="14.7109375" style="28" customWidth="1"/>
    <col min="8964" max="8968" width="12.7109375" style="28" customWidth="1"/>
    <col min="8969" max="8969" width="11.42578125" style="28" customWidth="1"/>
    <col min="8970" max="9209" width="9.140625" style="28"/>
    <col min="9210" max="9210" width="3" style="28" customWidth="1"/>
    <col min="9211" max="9211" width="41.7109375" style="28" customWidth="1"/>
    <col min="9212" max="9212" width="11.85546875" style="28" customWidth="1"/>
    <col min="9213" max="9215" width="12.7109375" style="28" customWidth="1"/>
    <col min="9216" max="9219" width="14.7109375" style="28" customWidth="1"/>
    <col min="9220" max="9224" width="12.7109375" style="28" customWidth="1"/>
    <col min="9225" max="9225" width="11.42578125" style="28" customWidth="1"/>
    <col min="9226" max="9465" width="9.140625" style="28"/>
    <col min="9466" max="9466" width="3" style="28" customWidth="1"/>
    <col min="9467" max="9467" width="41.7109375" style="28" customWidth="1"/>
    <col min="9468" max="9468" width="11.85546875" style="28" customWidth="1"/>
    <col min="9469" max="9471" width="12.7109375" style="28" customWidth="1"/>
    <col min="9472" max="9475" width="14.7109375" style="28" customWidth="1"/>
    <col min="9476" max="9480" width="12.7109375" style="28" customWidth="1"/>
    <col min="9481" max="9481" width="11.42578125" style="28" customWidth="1"/>
    <col min="9482" max="9721" width="9.140625" style="28"/>
    <col min="9722" max="9722" width="3" style="28" customWidth="1"/>
    <col min="9723" max="9723" width="41.7109375" style="28" customWidth="1"/>
    <col min="9724" max="9724" width="11.85546875" style="28" customWidth="1"/>
    <col min="9725" max="9727" width="12.7109375" style="28" customWidth="1"/>
    <col min="9728" max="9731" width="14.7109375" style="28" customWidth="1"/>
    <col min="9732" max="9736" width="12.7109375" style="28" customWidth="1"/>
    <col min="9737" max="9737" width="11.42578125" style="28" customWidth="1"/>
    <col min="9738" max="9977" width="9.140625" style="28"/>
    <col min="9978" max="9978" width="3" style="28" customWidth="1"/>
    <col min="9979" max="9979" width="41.7109375" style="28" customWidth="1"/>
    <col min="9980" max="9980" width="11.85546875" style="28" customWidth="1"/>
    <col min="9981" max="9983" width="12.7109375" style="28" customWidth="1"/>
    <col min="9984" max="9987" width="14.7109375" style="28" customWidth="1"/>
    <col min="9988" max="9992" width="12.7109375" style="28" customWidth="1"/>
    <col min="9993" max="9993" width="11.42578125" style="28" customWidth="1"/>
    <col min="9994" max="10233" width="9.140625" style="28"/>
    <col min="10234" max="10234" width="3" style="28" customWidth="1"/>
    <col min="10235" max="10235" width="41.7109375" style="28" customWidth="1"/>
    <col min="10236" max="10236" width="11.85546875" style="28" customWidth="1"/>
    <col min="10237" max="10239" width="12.7109375" style="28" customWidth="1"/>
    <col min="10240" max="10243" width="14.7109375" style="28" customWidth="1"/>
    <col min="10244" max="10248" width="12.7109375" style="28" customWidth="1"/>
    <col min="10249" max="10249" width="11.42578125" style="28" customWidth="1"/>
    <col min="10250" max="10489" width="9.140625" style="28"/>
    <col min="10490" max="10490" width="3" style="28" customWidth="1"/>
    <col min="10491" max="10491" width="41.7109375" style="28" customWidth="1"/>
    <col min="10492" max="10492" width="11.85546875" style="28" customWidth="1"/>
    <col min="10493" max="10495" width="12.7109375" style="28" customWidth="1"/>
    <col min="10496" max="10499" width="14.7109375" style="28" customWidth="1"/>
    <col min="10500" max="10504" width="12.7109375" style="28" customWidth="1"/>
    <col min="10505" max="10505" width="11.42578125" style="28" customWidth="1"/>
    <col min="10506" max="10745" width="9.140625" style="28"/>
    <col min="10746" max="10746" width="3" style="28" customWidth="1"/>
    <col min="10747" max="10747" width="41.7109375" style="28" customWidth="1"/>
    <col min="10748" max="10748" width="11.85546875" style="28" customWidth="1"/>
    <col min="10749" max="10751" width="12.7109375" style="28" customWidth="1"/>
    <col min="10752" max="10755" width="14.7109375" style="28" customWidth="1"/>
    <col min="10756" max="10760" width="12.7109375" style="28" customWidth="1"/>
    <col min="10761" max="10761" width="11.42578125" style="28" customWidth="1"/>
    <col min="10762" max="11001" width="9.140625" style="28"/>
    <col min="11002" max="11002" width="3" style="28" customWidth="1"/>
    <col min="11003" max="11003" width="41.7109375" style="28" customWidth="1"/>
    <col min="11004" max="11004" width="11.85546875" style="28" customWidth="1"/>
    <col min="11005" max="11007" width="12.7109375" style="28" customWidth="1"/>
    <col min="11008" max="11011" width="14.7109375" style="28" customWidth="1"/>
    <col min="11012" max="11016" width="12.7109375" style="28" customWidth="1"/>
    <col min="11017" max="11017" width="11.42578125" style="28" customWidth="1"/>
    <col min="11018" max="11257" width="9.140625" style="28"/>
    <col min="11258" max="11258" width="3" style="28" customWidth="1"/>
    <col min="11259" max="11259" width="41.7109375" style="28" customWidth="1"/>
    <col min="11260" max="11260" width="11.85546875" style="28" customWidth="1"/>
    <col min="11261" max="11263" width="12.7109375" style="28" customWidth="1"/>
    <col min="11264" max="11267" width="14.7109375" style="28" customWidth="1"/>
    <col min="11268" max="11272" width="12.7109375" style="28" customWidth="1"/>
    <col min="11273" max="11273" width="11.42578125" style="28" customWidth="1"/>
    <col min="11274" max="11513" width="9.140625" style="28"/>
    <col min="11514" max="11514" width="3" style="28" customWidth="1"/>
    <col min="11515" max="11515" width="41.7109375" style="28" customWidth="1"/>
    <col min="11516" max="11516" width="11.85546875" style="28" customWidth="1"/>
    <col min="11517" max="11519" width="12.7109375" style="28" customWidth="1"/>
    <col min="11520" max="11523" width="14.7109375" style="28" customWidth="1"/>
    <col min="11524" max="11528" width="12.7109375" style="28" customWidth="1"/>
    <col min="11529" max="11529" width="11.42578125" style="28" customWidth="1"/>
    <col min="11530" max="11769" width="9.140625" style="28"/>
    <col min="11770" max="11770" width="3" style="28" customWidth="1"/>
    <col min="11771" max="11771" width="41.7109375" style="28" customWidth="1"/>
    <col min="11772" max="11772" width="11.85546875" style="28" customWidth="1"/>
    <col min="11773" max="11775" width="12.7109375" style="28" customWidth="1"/>
    <col min="11776" max="11779" width="14.7109375" style="28" customWidth="1"/>
    <col min="11780" max="11784" width="12.7109375" style="28" customWidth="1"/>
    <col min="11785" max="11785" width="11.42578125" style="28" customWidth="1"/>
    <col min="11786" max="12025" width="9.140625" style="28"/>
    <col min="12026" max="12026" width="3" style="28" customWidth="1"/>
    <col min="12027" max="12027" width="41.7109375" style="28" customWidth="1"/>
    <col min="12028" max="12028" width="11.85546875" style="28" customWidth="1"/>
    <col min="12029" max="12031" width="12.7109375" style="28" customWidth="1"/>
    <col min="12032" max="12035" width="14.7109375" style="28" customWidth="1"/>
    <col min="12036" max="12040" width="12.7109375" style="28" customWidth="1"/>
    <col min="12041" max="12041" width="11.42578125" style="28" customWidth="1"/>
    <col min="12042" max="12281" width="9.140625" style="28"/>
    <col min="12282" max="12282" width="3" style="28" customWidth="1"/>
    <col min="12283" max="12283" width="41.7109375" style="28" customWidth="1"/>
    <col min="12284" max="12284" width="11.85546875" style="28" customWidth="1"/>
    <col min="12285" max="12287" width="12.7109375" style="28" customWidth="1"/>
    <col min="12288" max="12291" width="14.7109375" style="28" customWidth="1"/>
    <col min="12292" max="12296" width="12.7109375" style="28" customWidth="1"/>
    <col min="12297" max="12297" width="11.42578125" style="28" customWidth="1"/>
    <col min="12298" max="12537" width="9.140625" style="28"/>
    <col min="12538" max="12538" width="3" style="28" customWidth="1"/>
    <col min="12539" max="12539" width="41.7109375" style="28" customWidth="1"/>
    <col min="12540" max="12540" width="11.85546875" style="28" customWidth="1"/>
    <col min="12541" max="12543" width="12.7109375" style="28" customWidth="1"/>
    <col min="12544" max="12547" width="14.7109375" style="28" customWidth="1"/>
    <col min="12548" max="12552" width="12.7109375" style="28" customWidth="1"/>
    <col min="12553" max="12553" width="11.42578125" style="28" customWidth="1"/>
    <col min="12554" max="12793" width="9.140625" style="28"/>
    <col min="12794" max="12794" width="3" style="28" customWidth="1"/>
    <col min="12795" max="12795" width="41.7109375" style="28" customWidth="1"/>
    <col min="12796" max="12796" width="11.85546875" style="28" customWidth="1"/>
    <col min="12797" max="12799" width="12.7109375" style="28" customWidth="1"/>
    <col min="12800" max="12803" width="14.7109375" style="28" customWidth="1"/>
    <col min="12804" max="12808" width="12.7109375" style="28" customWidth="1"/>
    <col min="12809" max="12809" width="11.42578125" style="28" customWidth="1"/>
    <col min="12810" max="13049" width="9.140625" style="28"/>
    <col min="13050" max="13050" width="3" style="28" customWidth="1"/>
    <col min="13051" max="13051" width="41.7109375" style="28" customWidth="1"/>
    <col min="13052" max="13052" width="11.85546875" style="28" customWidth="1"/>
    <col min="13053" max="13055" width="12.7109375" style="28" customWidth="1"/>
    <col min="13056" max="13059" width="14.7109375" style="28" customWidth="1"/>
    <col min="13060" max="13064" width="12.7109375" style="28" customWidth="1"/>
    <col min="13065" max="13065" width="11.42578125" style="28" customWidth="1"/>
    <col min="13066" max="13305" width="9.140625" style="28"/>
    <col min="13306" max="13306" width="3" style="28" customWidth="1"/>
    <col min="13307" max="13307" width="41.7109375" style="28" customWidth="1"/>
    <col min="13308" max="13308" width="11.85546875" style="28" customWidth="1"/>
    <col min="13309" max="13311" width="12.7109375" style="28" customWidth="1"/>
    <col min="13312" max="13315" width="14.7109375" style="28" customWidth="1"/>
    <col min="13316" max="13320" width="12.7109375" style="28" customWidth="1"/>
    <col min="13321" max="13321" width="11.42578125" style="28" customWidth="1"/>
    <col min="13322" max="13561" width="9.140625" style="28"/>
    <col min="13562" max="13562" width="3" style="28" customWidth="1"/>
    <col min="13563" max="13563" width="41.7109375" style="28" customWidth="1"/>
    <col min="13564" max="13564" width="11.85546875" style="28" customWidth="1"/>
    <col min="13565" max="13567" width="12.7109375" style="28" customWidth="1"/>
    <col min="13568" max="13571" width="14.7109375" style="28" customWidth="1"/>
    <col min="13572" max="13576" width="12.7109375" style="28" customWidth="1"/>
    <col min="13577" max="13577" width="11.42578125" style="28" customWidth="1"/>
    <col min="13578" max="13817" width="9.140625" style="28"/>
    <col min="13818" max="13818" width="3" style="28" customWidth="1"/>
    <col min="13819" max="13819" width="41.7109375" style="28" customWidth="1"/>
    <col min="13820" max="13820" width="11.85546875" style="28" customWidth="1"/>
    <col min="13821" max="13823" width="12.7109375" style="28" customWidth="1"/>
    <col min="13824" max="13827" width="14.7109375" style="28" customWidth="1"/>
    <col min="13828" max="13832" width="12.7109375" style="28" customWidth="1"/>
    <col min="13833" max="13833" width="11.42578125" style="28" customWidth="1"/>
    <col min="13834" max="14073" width="9.140625" style="28"/>
    <col min="14074" max="14074" width="3" style="28" customWidth="1"/>
    <col min="14075" max="14075" width="41.7109375" style="28" customWidth="1"/>
    <col min="14076" max="14076" width="11.85546875" style="28" customWidth="1"/>
    <col min="14077" max="14079" width="12.7109375" style="28" customWidth="1"/>
    <col min="14080" max="14083" width="14.7109375" style="28" customWidth="1"/>
    <col min="14084" max="14088" width="12.7109375" style="28" customWidth="1"/>
    <col min="14089" max="14089" width="11.42578125" style="28" customWidth="1"/>
    <col min="14090" max="14329" width="9.140625" style="28"/>
    <col min="14330" max="14330" width="3" style="28" customWidth="1"/>
    <col min="14331" max="14331" width="41.7109375" style="28" customWidth="1"/>
    <col min="14332" max="14332" width="11.85546875" style="28" customWidth="1"/>
    <col min="14333" max="14335" width="12.7109375" style="28" customWidth="1"/>
    <col min="14336" max="14339" width="14.7109375" style="28" customWidth="1"/>
    <col min="14340" max="14344" width="12.7109375" style="28" customWidth="1"/>
    <col min="14345" max="14345" width="11.42578125" style="28" customWidth="1"/>
    <col min="14346" max="14585" width="9.140625" style="28"/>
    <col min="14586" max="14586" width="3" style="28" customWidth="1"/>
    <col min="14587" max="14587" width="41.7109375" style="28" customWidth="1"/>
    <col min="14588" max="14588" width="11.85546875" style="28" customWidth="1"/>
    <col min="14589" max="14591" width="12.7109375" style="28" customWidth="1"/>
    <col min="14592" max="14595" width="14.7109375" style="28" customWidth="1"/>
    <col min="14596" max="14600" width="12.7109375" style="28" customWidth="1"/>
    <col min="14601" max="14601" width="11.42578125" style="28" customWidth="1"/>
    <col min="14602" max="14841" width="9.140625" style="28"/>
    <col min="14842" max="14842" width="3" style="28" customWidth="1"/>
    <col min="14843" max="14843" width="41.7109375" style="28" customWidth="1"/>
    <col min="14844" max="14844" width="11.85546875" style="28" customWidth="1"/>
    <col min="14845" max="14847" width="12.7109375" style="28" customWidth="1"/>
    <col min="14848" max="14851" width="14.7109375" style="28" customWidth="1"/>
    <col min="14852" max="14856" width="12.7109375" style="28" customWidth="1"/>
    <col min="14857" max="14857" width="11.42578125" style="28" customWidth="1"/>
    <col min="14858" max="15097" width="9.140625" style="28"/>
    <col min="15098" max="15098" width="3" style="28" customWidth="1"/>
    <col min="15099" max="15099" width="41.7109375" style="28" customWidth="1"/>
    <col min="15100" max="15100" width="11.85546875" style="28" customWidth="1"/>
    <col min="15101" max="15103" width="12.7109375" style="28" customWidth="1"/>
    <col min="15104" max="15107" width="14.7109375" style="28" customWidth="1"/>
    <col min="15108" max="15112" width="12.7109375" style="28" customWidth="1"/>
    <col min="15113" max="15113" width="11.42578125" style="28" customWidth="1"/>
    <col min="15114" max="15353" width="9.140625" style="28"/>
    <col min="15354" max="15354" width="3" style="28" customWidth="1"/>
    <col min="15355" max="15355" width="41.7109375" style="28" customWidth="1"/>
    <col min="15356" max="15356" width="11.85546875" style="28" customWidth="1"/>
    <col min="15357" max="15359" width="12.7109375" style="28" customWidth="1"/>
    <col min="15360" max="15363" width="14.7109375" style="28" customWidth="1"/>
    <col min="15364" max="15368" width="12.7109375" style="28" customWidth="1"/>
    <col min="15369" max="15369" width="11.42578125" style="28" customWidth="1"/>
    <col min="15370" max="15609" width="9.140625" style="28"/>
    <col min="15610" max="15610" width="3" style="28" customWidth="1"/>
    <col min="15611" max="15611" width="41.7109375" style="28" customWidth="1"/>
    <col min="15612" max="15612" width="11.85546875" style="28" customWidth="1"/>
    <col min="15613" max="15615" width="12.7109375" style="28" customWidth="1"/>
    <col min="15616" max="15619" width="14.7109375" style="28" customWidth="1"/>
    <col min="15620" max="15624" width="12.7109375" style="28" customWidth="1"/>
    <col min="15625" max="15625" width="11.42578125" style="28" customWidth="1"/>
    <col min="15626" max="15865" width="9.140625" style="28"/>
    <col min="15866" max="15866" width="3" style="28" customWidth="1"/>
    <col min="15867" max="15867" width="41.7109375" style="28" customWidth="1"/>
    <col min="15868" max="15868" width="11.85546875" style="28" customWidth="1"/>
    <col min="15869" max="15871" width="12.7109375" style="28" customWidth="1"/>
    <col min="15872" max="15875" width="14.7109375" style="28" customWidth="1"/>
    <col min="15876" max="15880" width="12.7109375" style="28" customWidth="1"/>
    <col min="15881" max="15881" width="11.42578125" style="28" customWidth="1"/>
    <col min="15882" max="16121" width="9.140625" style="28"/>
    <col min="16122" max="16122" width="3" style="28" customWidth="1"/>
    <col min="16123" max="16123" width="41.7109375" style="28" customWidth="1"/>
    <col min="16124" max="16124" width="11.85546875" style="28" customWidth="1"/>
    <col min="16125" max="16127" width="12.7109375" style="28" customWidth="1"/>
    <col min="16128" max="16131" width="14.7109375" style="28" customWidth="1"/>
    <col min="16132" max="16136" width="12.7109375" style="28" customWidth="1"/>
    <col min="16137" max="16137" width="11.42578125" style="28" customWidth="1"/>
    <col min="16138" max="16384" width="9.140625" style="28"/>
  </cols>
  <sheetData>
    <row r="1" spans="1:10" s="91" customFormat="1" ht="14.1" customHeight="1" x14ac:dyDescent="0.25">
      <c r="A1" s="1064" t="str">
        <f>'Salary Loans'!A1:J1</f>
        <v>NAME OF INSURANCE COMPANY</v>
      </c>
      <c r="B1" s="1064"/>
      <c r="C1" s="1064"/>
      <c r="D1" s="1064"/>
      <c r="E1" s="1064"/>
      <c r="F1" s="1064"/>
      <c r="G1" s="1064"/>
      <c r="H1" s="1064"/>
      <c r="I1" s="1064"/>
      <c r="J1" s="1064"/>
    </row>
    <row r="2" spans="1:10" s="91" customFormat="1" ht="14.1" customHeight="1" x14ac:dyDescent="0.25">
      <c r="A2" s="1064" t="str">
        <f>'Salary Loans'!A2:J2</f>
        <v>STATEMENT OF CAPITAL, RESERVES AND SURPLUS INVESTMENTS</v>
      </c>
      <c r="B2" s="1064"/>
      <c r="C2" s="1064"/>
      <c r="D2" s="1064"/>
      <c r="E2" s="1064"/>
      <c r="F2" s="1064"/>
      <c r="G2" s="1064"/>
      <c r="H2" s="1064"/>
      <c r="I2" s="1064"/>
      <c r="J2" s="1064"/>
    </row>
    <row r="3" spans="1:10" s="91" customFormat="1" ht="14.1" customHeight="1" x14ac:dyDescent="0.25">
      <c r="A3" s="1064" t="str">
        <f>'Salary Loans'!A3:J3</f>
        <v>AS OF DATE</v>
      </c>
      <c r="B3" s="1064"/>
      <c r="C3" s="1064"/>
      <c r="D3" s="1064"/>
      <c r="E3" s="1064"/>
      <c r="F3" s="1064"/>
      <c r="G3" s="1064"/>
      <c r="H3" s="1064"/>
      <c r="I3" s="1064"/>
      <c r="J3" s="1064"/>
    </row>
    <row r="4" spans="1:10" s="91" customFormat="1" ht="14.1" customHeight="1" thickBot="1" x14ac:dyDescent="0.3">
      <c r="A4" s="23"/>
      <c r="B4" s="23"/>
      <c r="C4" s="23"/>
      <c r="D4" s="23"/>
      <c r="E4" s="23"/>
      <c r="F4" s="23"/>
      <c r="G4" s="23"/>
      <c r="H4" s="23"/>
      <c r="I4" s="23"/>
      <c r="J4" s="23"/>
    </row>
    <row r="5" spans="1:10" s="91" customFormat="1" ht="14.1" customHeight="1" x14ac:dyDescent="0.2">
      <c r="A5" s="966" t="s">
        <v>210</v>
      </c>
      <c r="B5" s="968"/>
      <c r="C5" s="975" t="s">
        <v>211</v>
      </c>
      <c r="D5" s="1050" t="s">
        <v>212</v>
      </c>
      <c r="E5" s="1050"/>
      <c r="F5" s="975" t="s">
        <v>213</v>
      </c>
      <c r="G5" s="1050" t="s">
        <v>202</v>
      </c>
      <c r="H5" s="1050"/>
      <c r="I5" s="584"/>
      <c r="J5" s="999" t="s">
        <v>63</v>
      </c>
    </row>
    <row r="6" spans="1:10" ht="12.75" customHeight="1" x14ac:dyDescent="0.2">
      <c r="A6" s="969"/>
      <c r="B6" s="971"/>
      <c r="C6" s="976"/>
      <c r="D6" s="1085" t="s">
        <v>214</v>
      </c>
      <c r="E6" s="1085" t="s">
        <v>215</v>
      </c>
      <c r="F6" s="976"/>
      <c r="G6" s="1085" t="s">
        <v>348</v>
      </c>
      <c r="H6" s="1085" t="s">
        <v>349</v>
      </c>
      <c r="I6" s="1085" t="s">
        <v>206</v>
      </c>
      <c r="J6" s="1000"/>
    </row>
    <row r="7" spans="1:10" ht="12.75" customHeight="1" x14ac:dyDescent="0.2">
      <c r="A7" s="969"/>
      <c r="B7" s="971"/>
      <c r="C7" s="976"/>
      <c r="D7" s="976"/>
      <c r="E7" s="976"/>
      <c r="F7" s="976"/>
      <c r="G7" s="976"/>
      <c r="H7" s="976"/>
      <c r="I7" s="976"/>
      <c r="J7" s="1000"/>
    </row>
    <row r="8" spans="1:10" ht="12.75" customHeight="1" x14ac:dyDescent="0.2">
      <c r="A8" s="969"/>
      <c r="B8" s="971"/>
      <c r="C8" s="976"/>
      <c r="D8" s="976"/>
      <c r="E8" s="976"/>
      <c r="F8" s="976"/>
      <c r="G8" s="976"/>
      <c r="H8" s="976"/>
      <c r="I8" s="976"/>
      <c r="J8" s="1000"/>
    </row>
    <row r="9" spans="1:10" ht="12.75" customHeight="1" x14ac:dyDescent="0.2">
      <c r="A9" s="972"/>
      <c r="B9" s="974"/>
      <c r="C9" s="977"/>
      <c r="D9" s="977"/>
      <c r="E9" s="977"/>
      <c r="F9" s="977"/>
      <c r="G9" s="977"/>
      <c r="H9" s="977"/>
      <c r="I9" s="977"/>
      <c r="J9" s="1001"/>
    </row>
    <row r="10" spans="1:10" ht="12.75" customHeight="1" thickBot="1" x14ac:dyDescent="0.25">
      <c r="A10" s="1114"/>
      <c r="B10" s="1115"/>
      <c r="C10" s="26"/>
      <c r="D10" s="26"/>
      <c r="E10" s="26"/>
      <c r="F10" s="26"/>
      <c r="G10" s="26"/>
      <c r="H10" s="26"/>
      <c r="I10" s="26"/>
      <c r="J10" s="99"/>
    </row>
    <row r="11" spans="1:10" ht="12.75" customHeight="1" x14ac:dyDescent="0.2">
      <c r="A11" s="124"/>
      <c r="B11" s="319"/>
      <c r="C11" s="31"/>
      <c r="D11" s="31"/>
      <c r="E11" s="31"/>
      <c r="F11" s="31"/>
      <c r="G11" s="31"/>
      <c r="H11" s="31"/>
      <c r="I11" s="31"/>
      <c r="J11" s="32"/>
    </row>
    <row r="12" spans="1:10" ht="12.75" customHeight="1" x14ac:dyDescent="0.2">
      <c r="A12" s="321" t="s">
        <v>193</v>
      </c>
      <c r="B12" s="322"/>
      <c r="C12" s="36"/>
      <c r="D12" s="204"/>
      <c r="E12" s="204"/>
      <c r="F12" s="366"/>
      <c r="G12" s="58"/>
      <c r="H12" s="37"/>
      <c r="I12" s="151"/>
      <c r="J12" s="38"/>
    </row>
    <row r="13" spans="1:10" ht="12.75" customHeight="1" x14ac:dyDescent="0.2">
      <c r="A13" s="132">
        <v>1</v>
      </c>
      <c r="B13" s="104"/>
      <c r="C13" s="104"/>
      <c r="D13" s="367"/>
      <c r="E13" s="367"/>
      <c r="F13" s="41"/>
      <c r="G13" s="154"/>
      <c r="H13" s="154"/>
      <c r="I13" s="340"/>
      <c r="J13" s="42"/>
    </row>
    <row r="14" spans="1:10" ht="12.75" customHeight="1" x14ac:dyDescent="0.2">
      <c r="A14" s="132">
        <v>2</v>
      </c>
      <c r="B14" s="105"/>
      <c r="C14" s="105"/>
      <c r="D14" s="197"/>
      <c r="E14" s="197"/>
      <c r="F14" s="45"/>
      <c r="G14" s="158"/>
      <c r="H14" s="158"/>
      <c r="I14" s="341"/>
      <c r="J14" s="47"/>
    </row>
    <row r="15" spans="1:10" ht="12.75" customHeight="1" x14ac:dyDescent="0.2">
      <c r="A15" s="132">
        <v>3</v>
      </c>
      <c r="B15" s="105"/>
      <c r="C15" s="348"/>
      <c r="D15" s="348"/>
      <c r="E15" s="348"/>
      <c r="F15" s="45"/>
      <c r="G15" s="158"/>
      <c r="H15" s="158"/>
      <c r="I15" s="341"/>
      <c r="J15" s="47"/>
    </row>
    <row r="16" spans="1:10" ht="12.75" customHeight="1" x14ac:dyDescent="0.2">
      <c r="A16" s="132">
        <v>4</v>
      </c>
      <c r="B16" s="105"/>
      <c r="C16" s="348"/>
      <c r="D16" s="348"/>
      <c r="E16" s="348"/>
      <c r="F16" s="45"/>
      <c r="G16" s="158"/>
      <c r="H16" s="158"/>
      <c r="I16" s="341"/>
      <c r="J16" s="47"/>
    </row>
    <row r="17" spans="1:10" ht="12.75" customHeight="1" x14ac:dyDescent="0.2">
      <c r="A17" s="132">
        <v>5</v>
      </c>
      <c r="B17" s="105"/>
      <c r="C17" s="348"/>
      <c r="D17" s="348"/>
      <c r="E17" s="348"/>
      <c r="F17" s="45"/>
      <c r="G17" s="158"/>
      <c r="H17" s="158"/>
      <c r="I17" s="341"/>
      <c r="J17" s="47"/>
    </row>
    <row r="18" spans="1:10" ht="12.75" customHeight="1" x14ac:dyDescent="0.2">
      <c r="A18" s="132">
        <v>6</v>
      </c>
      <c r="B18" s="105"/>
      <c r="C18" s="348"/>
      <c r="D18" s="348"/>
      <c r="E18" s="348"/>
      <c r="F18" s="45"/>
      <c r="G18" s="158"/>
      <c r="H18" s="158"/>
      <c r="I18" s="341"/>
      <c r="J18" s="47"/>
    </row>
    <row r="19" spans="1:10" ht="12.75" customHeight="1" x14ac:dyDescent="0.2">
      <c r="A19" s="132">
        <v>7</v>
      </c>
      <c r="B19" s="105"/>
      <c r="C19" s="348"/>
      <c r="D19" s="348"/>
      <c r="E19" s="348"/>
      <c r="F19" s="45"/>
      <c r="G19" s="158"/>
      <c r="H19" s="158"/>
      <c r="I19" s="341"/>
      <c r="J19" s="47"/>
    </row>
    <row r="20" spans="1:10" ht="12.75" customHeight="1" x14ac:dyDescent="0.2">
      <c r="A20" s="132"/>
      <c r="B20" s="319"/>
      <c r="C20" s="320"/>
      <c r="D20" s="320"/>
      <c r="E20" s="320"/>
      <c r="F20" s="56"/>
      <c r="G20" s="56"/>
      <c r="H20" s="56"/>
      <c r="I20" s="343"/>
      <c r="J20" s="32"/>
    </row>
    <row r="21" spans="1:10" ht="12.75" customHeight="1" thickBot="1" x14ac:dyDescent="0.25">
      <c r="A21" s="132"/>
      <c r="B21" s="324"/>
      <c r="C21" s="342"/>
      <c r="D21" s="342"/>
      <c r="E21" s="342"/>
      <c r="F21" s="344"/>
      <c r="G21" s="344"/>
      <c r="H21" s="344"/>
      <c r="I21" s="342"/>
      <c r="J21" s="38"/>
    </row>
    <row r="22" spans="1:10" ht="12.75" customHeight="1" x14ac:dyDescent="0.2">
      <c r="A22" s="127" t="s">
        <v>250</v>
      </c>
      <c r="B22" s="326"/>
      <c r="C22" s="36"/>
      <c r="D22" s="36"/>
      <c r="E22" s="36"/>
      <c r="F22" s="333">
        <f>SUM(F13:F19)</f>
        <v>0</v>
      </c>
      <c r="G22" s="333">
        <f>SUM(G13:G19)</f>
        <v>0</v>
      </c>
      <c r="H22" s="333">
        <f>SUM(H13:H19)</f>
        <v>0</v>
      </c>
      <c r="I22" s="36"/>
      <c r="J22" s="38"/>
    </row>
    <row r="23" spans="1:10" ht="12.75" customHeight="1" thickBot="1" x14ac:dyDescent="0.25">
      <c r="A23" s="327" t="s">
        <v>208</v>
      </c>
      <c r="B23" s="328"/>
      <c r="C23" s="116"/>
      <c r="D23" s="116"/>
      <c r="E23" s="116"/>
      <c r="F23" s="163"/>
      <c r="G23" s="163"/>
      <c r="H23" s="163"/>
      <c r="I23" s="116"/>
      <c r="J23" s="38"/>
    </row>
    <row r="24" spans="1:10" s="715" customFormat="1" ht="12.75" customHeight="1" thickBot="1" x14ac:dyDescent="0.25">
      <c r="A24" s="704" t="s">
        <v>251</v>
      </c>
      <c r="B24" s="704"/>
      <c r="C24" s="704"/>
      <c r="D24" s="704"/>
      <c r="E24" s="704"/>
      <c r="F24" s="713">
        <f>F22-F23</f>
        <v>0</v>
      </c>
      <c r="G24" s="713">
        <f>G22-G23</f>
        <v>0</v>
      </c>
      <c r="H24" s="713">
        <f>H22-H23</f>
        <v>0</v>
      </c>
      <c r="I24" s="704"/>
      <c r="J24" s="708"/>
    </row>
  </sheetData>
  <mergeCells count="15">
    <mergeCell ref="A10:B10"/>
    <mergeCell ref="E6:E9"/>
    <mergeCell ref="G6:G9"/>
    <mergeCell ref="A2:J2"/>
    <mergeCell ref="A1:J1"/>
    <mergeCell ref="A3:J3"/>
    <mergeCell ref="A5:B9"/>
    <mergeCell ref="C5:C9"/>
    <mergeCell ref="D5:E5"/>
    <mergeCell ref="F5:F9"/>
    <mergeCell ref="G5:H5"/>
    <mergeCell ref="J5:J9"/>
    <mergeCell ref="D6:D9"/>
    <mergeCell ref="H6:H9"/>
    <mergeCell ref="I6:I9"/>
  </mergeCells>
  <pageMargins left="0.5" right="0.5" top="1" bottom="0.5" header="0.2" footer="0.1"/>
  <pageSetup paperSize="5" scale="72" fitToHeight="0" orientation="landscape" r:id="rId1"/>
  <headerFooter>
    <oddFooter>&amp;R&amp;"Arial,Bold"&amp;10Page 44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9" tint="0.39997558519241921"/>
    <pageSetUpPr fitToPage="1"/>
  </sheetPr>
  <dimension ref="A1:N42"/>
  <sheetViews>
    <sheetView showGridLines="0" zoomScale="85" zoomScaleNormal="85" zoomScaleSheetLayoutView="70" zoomScalePageLayoutView="40" workbookViewId="0">
      <selection activeCell="H32" sqref="H32"/>
    </sheetView>
  </sheetViews>
  <sheetFormatPr defaultRowHeight="12.75" customHeight="1" x14ac:dyDescent="0.2"/>
  <cols>
    <col min="1" max="1" width="2.28515625" style="4" customWidth="1"/>
    <col min="2" max="2" width="4.140625" style="168" customWidth="1"/>
    <col min="3" max="3" width="60.5703125" style="4" customWidth="1"/>
    <col min="4" max="4" width="13.28515625" style="4" customWidth="1"/>
    <col min="5" max="6" width="12.140625" style="4" customWidth="1"/>
    <col min="7" max="7" width="9.85546875" style="4" customWidth="1"/>
    <col min="8" max="9" width="13.28515625" style="4" customWidth="1"/>
    <col min="10" max="11" width="17.28515625" style="4" customWidth="1"/>
    <col min="12" max="12" width="18" style="4" customWidth="1"/>
    <col min="13" max="13" width="15.5703125" style="4" customWidth="1"/>
    <col min="14" max="14" width="6.42578125" style="4" customWidth="1"/>
    <col min="15" max="249" width="9.140625" style="4"/>
    <col min="250" max="250" width="2.28515625" style="4" customWidth="1"/>
    <col min="251" max="251" width="4.140625" style="4" customWidth="1"/>
    <col min="252" max="252" width="60.5703125" style="4" customWidth="1"/>
    <col min="253" max="253" width="13.28515625" style="4" customWidth="1"/>
    <col min="254" max="255" width="12.140625" style="4" customWidth="1"/>
    <col min="256" max="257" width="9.85546875" style="4" customWidth="1"/>
    <col min="258" max="259" width="13.28515625" style="4" customWidth="1"/>
    <col min="260" max="262" width="17.28515625" style="4" customWidth="1"/>
    <col min="263" max="266" width="16.85546875" style="4" customWidth="1"/>
    <col min="267" max="268" width="18" style="4" customWidth="1"/>
    <col min="269" max="269" width="15.5703125" style="4" customWidth="1"/>
    <col min="270" max="270" width="6.42578125" style="4" customWidth="1"/>
    <col min="271" max="505" width="9.140625" style="4"/>
    <col min="506" max="506" width="2.28515625" style="4" customWidth="1"/>
    <col min="507" max="507" width="4.140625" style="4" customWidth="1"/>
    <col min="508" max="508" width="60.5703125" style="4" customWidth="1"/>
    <col min="509" max="509" width="13.28515625" style="4" customWidth="1"/>
    <col min="510" max="511" width="12.140625" style="4" customWidth="1"/>
    <col min="512" max="513" width="9.85546875" style="4" customWidth="1"/>
    <col min="514" max="515" width="13.28515625" style="4" customWidth="1"/>
    <col min="516" max="518" width="17.28515625" style="4" customWidth="1"/>
    <col min="519" max="522" width="16.85546875" style="4" customWidth="1"/>
    <col min="523" max="524" width="18" style="4" customWidth="1"/>
    <col min="525" max="525" width="15.5703125" style="4" customWidth="1"/>
    <col min="526" max="526" width="6.42578125" style="4" customWidth="1"/>
    <col min="527" max="761" width="9.140625" style="4"/>
    <col min="762" max="762" width="2.28515625" style="4" customWidth="1"/>
    <col min="763" max="763" width="4.140625" style="4" customWidth="1"/>
    <col min="764" max="764" width="60.5703125" style="4" customWidth="1"/>
    <col min="765" max="765" width="13.28515625" style="4" customWidth="1"/>
    <col min="766" max="767" width="12.140625" style="4" customWidth="1"/>
    <col min="768" max="769" width="9.85546875" style="4" customWidth="1"/>
    <col min="770" max="771" width="13.28515625" style="4" customWidth="1"/>
    <col min="772" max="774" width="17.28515625" style="4" customWidth="1"/>
    <col min="775" max="778" width="16.85546875" style="4" customWidth="1"/>
    <col min="779" max="780" width="18" style="4" customWidth="1"/>
    <col min="781" max="781" width="15.5703125" style="4" customWidth="1"/>
    <col min="782" max="782" width="6.42578125" style="4" customWidth="1"/>
    <col min="783" max="1017" width="9.140625" style="4"/>
    <col min="1018" max="1018" width="2.28515625" style="4" customWidth="1"/>
    <col min="1019" max="1019" width="4.140625" style="4" customWidth="1"/>
    <col min="1020" max="1020" width="60.5703125" style="4" customWidth="1"/>
    <col min="1021" max="1021" width="13.28515625" style="4" customWidth="1"/>
    <col min="1022" max="1023" width="12.140625" style="4" customWidth="1"/>
    <col min="1024" max="1025" width="9.85546875" style="4" customWidth="1"/>
    <col min="1026" max="1027" width="13.28515625" style="4" customWidth="1"/>
    <col min="1028" max="1030" width="17.28515625" style="4" customWidth="1"/>
    <col min="1031" max="1034" width="16.85546875" style="4" customWidth="1"/>
    <col min="1035" max="1036" width="18" style="4" customWidth="1"/>
    <col min="1037" max="1037" width="15.5703125" style="4" customWidth="1"/>
    <col min="1038" max="1038" width="6.42578125" style="4" customWidth="1"/>
    <col min="1039" max="1273" width="9.140625" style="4"/>
    <col min="1274" max="1274" width="2.28515625" style="4" customWidth="1"/>
    <col min="1275" max="1275" width="4.140625" style="4" customWidth="1"/>
    <col min="1276" max="1276" width="60.5703125" style="4" customWidth="1"/>
    <col min="1277" max="1277" width="13.28515625" style="4" customWidth="1"/>
    <col min="1278" max="1279" width="12.140625" style="4" customWidth="1"/>
    <col min="1280" max="1281" width="9.85546875" style="4" customWidth="1"/>
    <col min="1282" max="1283" width="13.28515625" style="4" customWidth="1"/>
    <col min="1284" max="1286" width="17.28515625" style="4" customWidth="1"/>
    <col min="1287" max="1290" width="16.85546875" style="4" customWidth="1"/>
    <col min="1291" max="1292" width="18" style="4" customWidth="1"/>
    <col min="1293" max="1293" width="15.5703125" style="4" customWidth="1"/>
    <col min="1294" max="1294" width="6.42578125" style="4" customWidth="1"/>
    <col min="1295" max="1529" width="9.140625" style="4"/>
    <col min="1530" max="1530" width="2.28515625" style="4" customWidth="1"/>
    <col min="1531" max="1531" width="4.140625" style="4" customWidth="1"/>
    <col min="1532" max="1532" width="60.5703125" style="4" customWidth="1"/>
    <col min="1533" max="1533" width="13.28515625" style="4" customWidth="1"/>
    <col min="1534" max="1535" width="12.140625" style="4" customWidth="1"/>
    <col min="1536" max="1537" width="9.85546875" style="4" customWidth="1"/>
    <col min="1538" max="1539" width="13.28515625" style="4" customWidth="1"/>
    <col min="1540" max="1542" width="17.28515625" style="4" customWidth="1"/>
    <col min="1543" max="1546" width="16.85546875" style="4" customWidth="1"/>
    <col min="1547" max="1548" width="18" style="4" customWidth="1"/>
    <col min="1549" max="1549" width="15.5703125" style="4" customWidth="1"/>
    <col min="1550" max="1550" width="6.42578125" style="4" customWidth="1"/>
    <col min="1551" max="1785" width="9.140625" style="4"/>
    <col min="1786" max="1786" width="2.28515625" style="4" customWidth="1"/>
    <col min="1787" max="1787" width="4.140625" style="4" customWidth="1"/>
    <col min="1788" max="1788" width="60.5703125" style="4" customWidth="1"/>
    <col min="1789" max="1789" width="13.28515625" style="4" customWidth="1"/>
    <col min="1790" max="1791" width="12.140625" style="4" customWidth="1"/>
    <col min="1792" max="1793" width="9.85546875" style="4" customWidth="1"/>
    <col min="1794" max="1795" width="13.28515625" style="4" customWidth="1"/>
    <col min="1796" max="1798" width="17.28515625" style="4" customWidth="1"/>
    <col min="1799" max="1802" width="16.85546875" style="4" customWidth="1"/>
    <col min="1803" max="1804" width="18" style="4" customWidth="1"/>
    <col min="1805" max="1805" width="15.5703125" style="4" customWidth="1"/>
    <col min="1806" max="1806" width="6.42578125" style="4" customWidth="1"/>
    <col min="1807" max="2041" width="9.140625" style="4"/>
    <col min="2042" max="2042" width="2.28515625" style="4" customWidth="1"/>
    <col min="2043" max="2043" width="4.140625" style="4" customWidth="1"/>
    <col min="2044" max="2044" width="60.5703125" style="4" customWidth="1"/>
    <col min="2045" max="2045" width="13.28515625" style="4" customWidth="1"/>
    <col min="2046" max="2047" width="12.140625" style="4" customWidth="1"/>
    <col min="2048" max="2049" width="9.85546875" style="4" customWidth="1"/>
    <col min="2050" max="2051" width="13.28515625" style="4" customWidth="1"/>
    <col min="2052" max="2054" width="17.28515625" style="4" customWidth="1"/>
    <col min="2055" max="2058" width="16.85546875" style="4" customWidth="1"/>
    <col min="2059" max="2060" width="18" style="4" customWidth="1"/>
    <col min="2061" max="2061" width="15.5703125" style="4" customWidth="1"/>
    <col min="2062" max="2062" width="6.42578125" style="4" customWidth="1"/>
    <col min="2063" max="2297" width="9.140625" style="4"/>
    <col min="2298" max="2298" width="2.28515625" style="4" customWidth="1"/>
    <col min="2299" max="2299" width="4.140625" style="4" customWidth="1"/>
    <col min="2300" max="2300" width="60.5703125" style="4" customWidth="1"/>
    <col min="2301" max="2301" width="13.28515625" style="4" customWidth="1"/>
    <col min="2302" max="2303" width="12.140625" style="4" customWidth="1"/>
    <col min="2304" max="2305" width="9.85546875" style="4" customWidth="1"/>
    <col min="2306" max="2307" width="13.28515625" style="4" customWidth="1"/>
    <col min="2308" max="2310" width="17.28515625" style="4" customWidth="1"/>
    <col min="2311" max="2314" width="16.85546875" style="4" customWidth="1"/>
    <col min="2315" max="2316" width="18" style="4" customWidth="1"/>
    <col min="2317" max="2317" width="15.5703125" style="4" customWidth="1"/>
    <col min="2318" max="2318" width="6.42578125" style="4" customWidth="1"/>
    <col min="2319" max="2553" width="9.140625" style="4"/>
    <col min="2554" max="2554" width="2.28515625" style="4" customWidth="1"/>
    <col min="2555" max="2555" width="4.140625" style="4" customWidth="1"/>
    <col min="2556" max="2556" width="60.5703125" style="4" customWidth="1"/>
    <col min="2557" max="2557" width="13.28515625" style="4" customWidth="1"/>
    <col min="2558" max="2559" width="12.140625" style="4" customWidth="1"/>
    <col min="2560" max="2561" width="9.85546875" style="4" customWidth="1"/>
    <col min="2562" max="2563" width="13.28515625" style="4" customWidth="1"/>
    <col min="2564" max="2566" width="17.28515625" style="4" customWidth="1"/>
    <col min="2567" max="2570" width="16.85546875" style="4" customWidth="1"/>
    <col min="2571" max="2572" width="18" style="4" customWidth="1"/>
    <col min="2573" max="2573" width="15.5703125" style="4" customWidth="1"/>
    <col min="2574" max="2574" width="6.42578125" style="4" customWidth="1"/>
    <col min="2575" max="2809" width="9.140625" style="4"/>
    <col min="2810" max="2810" width="2.28515625" style="4" customWidth="1"/>
    <col min="2811" max="2811" width="4.140625" style="4" customWidth="1"/>
    <col min="2812" max="2812" width="60.5703125" style="4" customWidth="1"/>
    <col min="2813" max="2813" width="13.28515625" style="4" customWidth="1"/>
    <col min="2814" max="2815" width="12.140625" style="4" customWidth="1"/>
    <col min="2816" max="2817" width="9.85546875" style="4" customWidth="1"/>
    <col min="2818" max="2819" width="13.28515625" style="4" customWidth="1"/>
    <col min="2820" max="2822" width="17.28515625" style="4" customWidth="1"/>
    <col min="2823" max="2826" width="16.85546875" style="4" customWidth="1"/>
    <col min="2827" max="2828" width="18" style="4" customWidth="1"/>
    <col min="2829" max="2829" width="15.5703125" style="4" customWidth="1"/>
    <col min="2830" max="2830" width="6.42578125" style="4" customWidth="1"/>
    <col min="2831" max="3065" width="9.140625" style="4"/>
    <col min="3066" max="3066" width="2.28515625" style="4" customWidth="1"/>
    <col min="3067" max="3067" width="4.140625" style="4" customWidth="1"/>
    <col min="3068" max="3068" width="60.5703125" style="4" customWidth="1"/>
    <col min="3069" max="3069" width="13.28515625" style="4" customWidth="1"/>
    <col min="3070" max="3071" width="12.140625" style="4" customWidth="1"/>
    <col min="3072" max="3073" width="9.85546875" style="4" customWidth="1"/>
    <col min="3074" max="3075" width="13.28515625" style="4" customWidth="1"/>
    <col min="3076" max="3078" width="17.28515625" style="4" customWidth="1"/>
    <col min="3079" max="3082" width="16.85546875" style="4" customWidth="1"/>
    <col min="3083" max="3084" width="18" style="4" customWidth="1"/>
    <col min="3085" max="3085" width="15.5703125" style="4" customWidth="1"/>
    <col min="3086" max="3086" width="6.42578125" style="4" customWidth="1"/>
    <col min="3087" max="3321" width="9.140625" style="4"/>
    <col min="3322" max="3322" width="2.28515625" style="4" customWidth="1"/>
    <col min="3323" max="3323" width="4.140625" style="4" customWidth="1"/>
    <col min="3324" max="3324" width="60.5703125" style="4" customWidth="1"/>
    <col min="3325" max="3325" width="13.28515625" style="4" customWidth="1"/>
    <col min="3326" max="3327" width="12.140625" style="4" customWidth="1"/>
    <col min="3328" max="3329" width="9.85546875" style="4" customWidth="1"/>
    <col min="3330" max="3331" width="13.28515625" style="4" customWidth="1"/>
    <col min="3332" max="3334" width="17.28515625" style="4" customWidth="1"/>
    <col min="3335" max="3338" width="16.85546875" style="4" customWidth="1"/>
    <col min="3339" max="3340" width="18" style="4" customWidth="1"/>
    <col min="3341" max="3341" width="15.5703125" style="4" customWidth="1"/>
    <col min="3342" max="3342" width="6.42578125" style="4" customWidth="1"/>
    <col min="3343" max="3577" width="9.140625" style="4"/>
    <col min="3578" max="3578" width="2.28515625" style="4" customWidth="1"/>
    <col min="3579" max="3579" width="4.140625" style="4" customWidth="1"/>
    <col min="3580" max="3580" width="60.5703125" style="4" customWidth="1"/>
    <col min="3581" max="3581" width="13.28515625" style="4" customWidth="1"/>
    <col min="3582" max="3583" width="12.140625" style="4" customWidth="1"/>
    <col min="3584" max="3585" width="9.85546875" style="4" customWidth="1"/>
    <col min="3586" max="3587" width="13.28515625" style="4" customWidth="1"/>
    <col min="3588" max="3590" width="17.28515625" style="4" customWidth="1"/>
    <col min="3591" max="3594" width="16.85546875" style="4" customWidth="1"/>
    <col min="3595" max="3596" width="18" style="4" customWidth="1"/>
    <col min="3597" max="3597" width="15.5703125" style="4" customWidth="1"/>
    <col min="3598" max="3598" width="6.42578125" style="4" customWidth="1"/>
    <col min="3599" max="3833" width="9.140625" style="4"/>
    <col min="3834" max="3834" width="2.28515625" style="4" customWidth="1"/>
    <col min="3835" max="3835" width="4.140625" style="4" customWidth="1"/>
    <col min="3836" max="3836" width="60.5703125" style="4" customWidth="1"/>
    <col min="3837" max="3837" width="13.28515625" style="4" customWidth="1"/>
    <col min="3838" max="3839" width="12.140625" style="4" customWidth="1"/>
    <col min="3840" max="3841" width="9.85546875" style="4" customWidth="1"/>
    <col min="3842" max="3843" width="13.28515625" style="4" customWidth="1"/>
    <col min="3844" max="3846" width="17.28515625" style="4" customWidth="1"/>
    <col min="3847" max="3850" width="16.85546875" style="4" customWidth="1"/>
    <col min="3851" max="3852" width="18" style="4" customWidth="1"/>
    <col min="3853" max="3853" width="15.5703125" style="4" customWidth="1"/>
    <col min="3854" max="3854" width="6.42578125" style="4" customWidth="1"/>
    <col min="3855" max="4089" width="9.140625" style="4"/>
    <col min="4090" max="4090" width="2.28515625" style="4" customWidth="1"/>
    <col min="4091" max="4091" width="4.140625" style="4" customWidth="1"/>
    <col min="4092" max="4092" width="60.5703125" style="4" customWidth="1"/>
    <col min="4093" max="4093" width="13.28515625" style="4" customWidth="1"/>
    <col min="4094" max="4095" width="12.140625" style="4" customWidth="1"/>
    <col min="4096" max="4097" width="9.85546875" style="4" customWidth="1"/>
    <col min="4098" max="4099" width="13.28515625" style="4" customWidth="1"/>
    <col min="4100" max="4102" width="17.28515625" style="4" customWidth="1"/>
    <col min="4103" max="4106" width="16.85546875" style="4" customWidth="1"/>
    <col min="4107" max="4108" width="18" style="4" customWidth="1"/>
    <col min="4109" max="4109" width="15.5703125" style="4" customWidth="1"/>
    <col min="4110" max="4110" width="6.42578125" style="4" customWidth="1"/>
    <col min="4111" max="4345" width="9.140625" style="4"/>
    <col min="4346" max="4346" width="2.28515625" style="4" customWidth="1"/>
    <col min="4347" max="4347" width="4.140625" style="4" customWidth="1"/>
    <col min="4348" max="4348" width="60.5703125" style="4" customWidth="1"/>
    <col min="4349" max="4349" width="13.28515625" style="4" customWidth="1"/>
    <col min="4350" max="4351" width="12.140625" style="4" customWidth="1"/>
    <col min="4352" max="4353" width="9.85546875" style="4" customWidth="1"/>
    <col min="4354" max="4355" width="13.28515625" style="4" customWidth="1"/>
    <col min="4356" max="4358" width="17.28515625" style="4" customWidth="1"/>
    <col min="4359" max="4362" width="16.85546875" style="4" customWidth="1"/>
    <col min="4363" max="4364" width="18" style="4" customWidth="1"/>
    <col min="4365" max="4365" width="15.5703125" style="4" customWidth="1"/>
    <col min="4366" max="4366" width="6.42578125" style="4" customWidth="1"/>
    <col min="4367" max="4601" width="9.140625" style="4"/>
    <col min="4602" max="4602" width="2.28515625" style="4" customWidth="1"/>
    <col min="4603" max="4603" width="4.140625" style="4" customWidth="1"/>
    <col min="4604" max="4604" width="60.5703125" style="4" customWidth="1"/>
    <col min="4605" max="4605" width="13.28515625" style="4" customWidth="1"/>
    <col min="4606" max="4607" width="12.140625" style="4" customWidth="1"/>
    <col min="4608" max="4609" width="9.85546875" style="4" customWidth="1"/>
    <col min="4610" max="4611" width="13.28515625" style="4" customWidth="1"/>
    <col min="4612" max="4614" width="17.28515625" style="4" customWidth="1"/>
    <col min="4615" max="4618" width="16.85546875" style="4" customWidth="1"/>
    <col min="4619" max="4620" width="18" style="4" customWidth="1"/>
    <col min="4621" max="4621" width="15.5703125" style="4" customWidth="1"/>
    <col min="4622" max="4622" width="6.42578125" style="4" customWidth="1"/>
    <col min="4623" max="4857" width="9.140625" style="4"/>
    <col min="4858" max="4858" width="2.28515625" style="4" customWidth="1"/>
    <col min="4859" max="4859" width="4.140625" style="4" customWidth="1"/>
    <col min="4860" max="4860" width="60.5703125" style="4" customWidth="1"/>
    <col min="4861" max="4861" width="13.28515625" style="4" customWidth="1"/>
    <col min="4862" max="4863" width="12.140625" style="4" customWidth="1"/>
    <col min="4864" max="4865" width="9.85546875" style="4" customWidth="1"/>
    <col min="4866" max="4867" width="13.28515625" style="4" customWidth="1"/>
    <col min="4868" max="4870" width="17.28515625" style="4" customWidth="1"/>
    <col min="4871" max="4874" width="16.85546875" style="4" customWidth="1"/>
    <col min="4875" max="4876" width="18" style="4" customWidth="1"/>
    <col min="4877" max="4877" width="15.5703125" style="4" customWidth="1"/>
    <col min="4878" max="4878" width="6.42578125" style="4" customWidth="1"/>
    <col min="4879" max="5113" width="9.140625" style="4"/>
    <col min="5114" max="5114" width="2.28515625" style="4" customWidth="1"/>
    <col min="5115" max="5115" width="4.140625" style="4" customWidth="1"/>
    <col min="5116" max="5116" width="60.5703125" style="4" customWidth="1"/>
    <col min="5117" max="5117" width="13.28515625" style="4" customWidth="1"/>
    <col min="5118" max="5119" width="12.140625" style="4" customWidth="1"/>
    <col min="5120" max="5121" width="9.85546875" style="4" customWidth="1"/>
    <col min="5122" max="5123" width="13.28515625" style="4" customWidth="1"/>
    <col min="5124" max="5126" width="17.28515625" style="4" customWidth="1"/>
    <col min="5127" max="5130" width="16.85546875" style="4" customWidth="1"/>
    <col min="5131" max="5132" width="18" style="4" customWidth="1"/>
    <col min="5133" max="5133" width="15.5703125" style="4" customWidth="1"/>
    <col min="5134" max="5134" width="6.42578125" style="4" customWidth="1"/>
    <col min="5135" max="5369" width="9.140625" style="4"/>
    <col min="5370" max="5370" width="2.28515625" style="4" customWidth="1"/>
    <col min="5371" max="5371" width="4.140625" style="4" customWidth="1"/>
    <col min="5372" max="5372" width="60.5703125" style="4" customWidth="1"/>
    <col min="5373" max="5373" width="13.28515625" style="4" customWidth="1"/>
    <col min="5374" max="5375" width="12.140625" style="4" customWidth="1"/>
    <col min="5376" max="5377" width="9.85546875" style="4" customWidth="1"/>
    <col min="5378" max="5379" width="13.28515625" style="4" customWidth="1"/>
    <col min="5380" max="5382" width="17.28515625" style="4" customWidth="1"/>
    <col min="5383" max="5386" width="16.85546875" style="4" customWidth="1"/>
    <col min="5387" max="5388" width="18" style="4" customWidth="1"/>
    <col min="5389" max="5389" width="15.5703125" style="4" customWidth="1"/>
    <col min="5390" max="5390" width="6.42578125" style="4" customWidth="1"/>
    <col min="5391" max="5625" width="9.140625" style="4"/>
    <col min="5626" max="5626" width="2.28515625" style="4" customWidth="1"/>
    <col min="5627" max="5627" width="4.140625" style="4" customWidth="1"/>
    <col min="5628" max="5628" width="60.5703125" style="4" customWidth="1"/>
    <col min="5629" max="5629" width="13.28515625" style="4" customWidth="1"/>
    <col min="5630" max="5631" width="12.140625" style="4" customWidth="1"/>
    <col min="5632" max="5633" width="9.85546875" style="4" customWidth="1"/>
    <col min="5634" max="5635" width="13.28515625" style="4" customWidth="1"/>
    <col min="5636" max="5638" width="17.28515625" style="4" customWidth="1"/>
    <col min="5639" max="5642" width="16.85546875" style="4" customWidth="1"/>
    <col min="5643" max="5644" width="18" style="4" customWidth="1"/>
    <col min="5645" max="5645" width="15.5703125" style="4" customWidth="1"/>
    <col min="5646" max="5646" width="6.42578125" style="4" customWidth="1"/>
    <col min="5647" max="5881" width="9.140625" style="4"/>
    <col min="5882" max="5882" width="2.28515625" style="4" customWidth="1"/>
    <col min="5883" max="5883" width="4.140625" style="4" customWidth="1"/>
    <col min="5884" max="5884" width="60.5703125" style="4" customWidth="1"/>
    <col min="5885" max="5885" width="13.28515625" style="4" customWidth="1"/>
    <col min="5886" max="5887" width="12.140625" style="4" customWidth="1"/>
    <col min="5888" max="5889" width="9.85546875" style="4" customWidth="1"/>
    <col min="5890" max="5891" width="13.28515625" style="4" customWidth="1"/>
    <col min="5892" max="5894" width="17.28515625" style="4" customWidth="1"/>
    <col min="5895" max="5898" width="16.85546875" style="4" customWidth="1"/>
    <col min="5899" max="5900" width="18" style="4" customWidth="1"/>
    <col min="5901" max="5901" width="15.5703125" style="4" customWidth="1"/>
    <col min="5902" max="5902" width="6.42578125" style="4" customWidth="1"/>
    <col min="5903" max="6137" width="9.140625" style="4"/>
    <col min="6138" max="6138" width="2.28515625" style="4" customWidth="1"/>
    <col min="6139" max="6139" width="4.140625" style="4" customWidth="1"/>
    <col min="6140" max="6140" width="60.5703125" style="4" customWidth="1"/>
    <col min="6141" max="6141" width="13.28515625" style="4" customWidth="1"/>
    <col min="6142" max="6143" width="12.140625" style="4" customWidth="1"/>
    <col min="6144" max="6145" width="9.85546875" style="4" customWidth="1"/>
    <col min="6146" max="6147" width="13.28515625" style="4" customWidth="1"/>
    <col min="6148" max="6150" width="17.28515625" style="4" customWidth="1"/>
    <col min="6151" max="6154" width="16.85546875" style="4" customWidth="1"/>
    <col min="6155" max="6156" width="18" style="4" customWidth="1"/>
    <col min="6157" max="6157" width="15.5703125" style="4" customWidth="1"/>
    <col min="6158" max="6158" width="6.42578125" style="4" customWidth="1"/>
    <col min="6159" max="6393" width="9.140625" style="4"/>
    <col min="6394" max="6394" width="2.28515625" style="4" customWidth="1"/>
    <col min="6395" max="6395" width="4.140625" style="4" customWidth="1"/>
    <col min="6396" max="6396" width="60.5703125" style="4" customWidth="1"/>
    <col min="6397" max="6397" width="13.28515625" style="4" customWidth="1"/>
    <col min="6398" max="6399" width="12.140625" style="4" customWidth="1"/>
    <col min="6400" max="6401" width="9.85546875" style="4" customWidth="1"/>
    <col min="6402" max="6403" width="13.28515625" style="4" customWidth="1"/>
    <col min="6404" max="6406" width="17.28515625" style="4" customWidth="1"/>
    <col min="6407" max="6410" width="16.85546875" style="4" customWidth="1"/>
    <col min="6411" max="6412" width="18" style="4" customWidth="1"/>
    <col min="6413" max="6413" width="15.5703125" style="4" customWidth="1"/>
    <col min="6414" max="6414" width="6.42578125" style="4" customWidth="1"/>
    <col min="6415" max="6649" width="9.140625" style="4"/>
    <col min="6650" max="6650" width="2.28515625" style="4" customWidth="1"/>
    <col min="6651" max="6651" width="4.140625" style="4" customWidth="1"/>
    <col min="6652" max="6652" width="60.5703125" style="4" customWidth="1"/>
    <col min="6653" max="6653" width="13.28515625" style="4" customWidth="1"/>
    <col min="6654" max="6655" width="12.140625" style="4" customWidth="1"/>
    <col min="6656" max="6657" width="9.85546875" style="4" customWidth="1"/>
    <col min="6658" max="6659" width="13.28515625" style="4" customWidth="1"/>
    <col min="6660" max="6662" width="17.28515625" style="4" customWidth="1"/>
    <col min="6663" max="6666" width="16.85546875" style="4" customWidth="1"/>
    <col min="6667" max="6668" width="18" style="4" customWidth="1"/>
    <col min="6669" max="6669" width="15.5703125" style="4" customWidth="1"/>
    <col min="6670" max="6670" width="6.42578125" style="4" customWidth="1"/>
    <col min="6671" max="6905" width="9.140625" style="4"/>
    <col min="6906" max="6906" width="2.28515625" style="4" customWidth="1"/>
    <col min="6907" max="6907" width="4.140625" style="4" customWidth="1"/>
    <col min="6908" max="6908" width="60.5703125" style="4" customWidth="1"/>
    <col min="6909" max="6909" width="13.28515625" style="4" customWidth="1"/>
    <col min="6910" max="6911" width="12.140625" style="4" customWidth="1"/>
    <col min="6912" max="6913" width="9.85546875" style="4" customWidth="1"/>
    <col min="6914" max="6915" width="13.28515625" style="4" customWidth="1"/>
    <col min="6916" max="6918" width="17.28515625" style="4" customWidth="1"/>
    <col min="6919" max="6922" width="16.85546875" style="4" customWidth="1"/>
    <col min="6923" max="6924" width="18" style="4" customWidth="1"/>
    <col min="6925" max="6925" width="15.5703125" style="4" customWidth="1"/>
    <col min="6926" max="6926" width="6.42578125" style="4" customWidth="1"/>
    <col min="6927" max="7161" width="9.140625" style="4"/>
    <col min="7162" max="7162" width="2.28515625" style="4" customWidth="1"/>
    <col min="7163" max="7163" width="4.140625" style="4" customWidth="1"/>
    <col min="7164" max="7164" width="60.5703125" style="4" customWidth="1"/>
    <col min="7165" max="7165" width="13.28515625" style="4" customWidth="1"/>
    <col min="7166" max="7167" width="12.140625" style="4" customWidth="1"/>
    <col min="7168" max="7169" width="9.85546875" style="4" customWidth="1"/>
    <col min="7170" max="7171" width="13.28515625" style="4" customWidth="1"/>
    <col min="7172" max="7174" width="17.28515625" style="4" customWidth="1"/>
    <col min="7175" max="7178" width="16.85546875" style="4" customWidth="1"/>
    <col min="7179" max="7180" width="18" style="4" customWidth="1"/>
    <col min="7181" max="7181" width="15.5703125" style="4" customWidth="1"/>
    <col min="7182" max="7182" width="6.42578125" style="4" customWidth="1"/>
    <col min="7183" max="7417" width="9.140625" style="4"/>
    <col min="7418" max="7418" width="2.28515625" style="4" customWidth="1"/>
    <col min="7419" max="7419" width="4.140625" style="4" customWidth="1"/>
    <col min="7420" max="7420" width="60.5703125" style="4" customWidth="1"/>
    <col min="7421" max="7421" width="13.28515625" style="4" customWidth="1"/>
    <col min="7422" max="7423" width="12.140625" style="4" customWidth="1"/>
    <col min="7424" max="7425" width="9.85546875" style="4" customWidth="1"/>
    <col min="7426" max="7427" width="13.28515625" style="4" customWidth="1"/>
    <col min="7428" max="7430" width="17.28515625" style="4" customWidth="1"/>
    <col min="7431" max="7434" width="16.85546875" style="4" customWidth="1"/>
    <col min="7435" max="7436" width="18" style="4" customWidth="1"/>
    <col min="7437" max="7437" width="15.5703125" style="4" customWidth="1"/>
    <col min="7438" max="7438" width="6.42578125" style="4" customWidth="1"/>
    <col min="7439" max="7673" width="9.140625" style="4"/>
    <col min="7674" max="7674" width="2.28515625" style="4" customWidth="1"/>
    <col min="7675" max="7675" width="4.140625" style="4" customWidth="1"/>
    <col min="7676" max="7676" width="60.5703125" style="4" customWidth="1"/>
    <col min="7677" max="7677" width="13.28515625" style="4" customWidth="1"/>
    <col min="7678" max="7679" width="12.140625" style="4" customWidth="1"/>
    <col min="7680" max="7681" width="9.85546875" style="4" customWidth="1"/>
    <col min="7682" max="7683" width="13.28515625" style="4" customWidth="1"/>
    <col min="7684" max="7686" width="17.28515625" style="4" customWidth="1"/>
    <col min="7687" max="7690" width="16.85546875" style="4" customWidth="1"/>
    <col min="7691" max="7692" width="18" style="4" customWidth="1"/>
    <col min="7693" max="7693" width="15.5703125" style="4" customWidth="1"/>
    <col min="7694" max="7694" width="6.42578125" style="4" customWidth="1"/>
    <col min="7695" max="7929" width="9.140625" style="4"/>
    <col min="7930" max="7930" width="2.28515625" style="4" customWidth="1"/>
    <col min="7931" max="7931" width="4.140625" style="4" customWidth="1"/>
    <col min="7932" max="7932" width="60.5703125" style="4" customWidth="1"/>
    <col min="7933" max="7933" width="13.28515625" style="4" customWidth="1"/>
    <col min="7934" max="7935" width="12.140625" style="4" customWidth="1"/>
    <col min="7936" max="7937" width="9.85546875" style="4" customWidth="1"/>
    <col min="7938" max="7939" width="13.28515625" style="4" customWidth="1"/>
    <col min="7940" max="7942" width="17.28515625" style="4" customWidth="1"/>
    <col min="7943" max="7946" width="16.85546875" style="4" customWidth="1"/>
    <col min="7947" max="7948" width="18" style="4" customWidth="1"/>
    <col min="7949" max="7949" width="15.5703125" style="4" customWidth="1"/>
    <col min="7950" max="7950" width="6.42578125" style="4" customWidth="1"/>
    <col min="7951" max="8185" width="9.140625" style="4"/>
    <col min="8186" max="8186" width="2.28515625" style="4" customWidth="1"/>
    <col min="8187" max="8187" width="4.140625" style="4" customWidth="1"/>
    <col min="8188" max="8188" width="60.5703125" style="4" customWidth="1"/>
    <col min="8189" max="8189" width="13.28515625" style="4" customWidth="1"/>
    <col min="8190" max="8191" width="12.140625" style="4" customWidth="1"/>
    <col min="8192" max="8193" width="9.85546875" style="4" customWidth="1"/>
    <col min="8194" max="8195" width="13.28515625" style="4" customWidth="1"/>
    <col min="8196" max="8198" width="17.28515625" style="4" customWidth="1"/>
    <col min="8199" max="8202" width="16.85546875" style="4" customWidth="1"/>
    <col min="8203" max="8204" width="18" style="4" customWidth="1"/>
    <col min="8205" max="8205" width="15.5703125" style="4" customWidth="1"/>
    <col min="8206" max="8206" width="6.42578125" style="4" customWidth="1"/>
    <col min="8207" max="8441" width="9.140625" style="4"/>
    <col min="8442" max="8442" width="2.28515625" style="4" customWidth="1"/>
    <col min="8443" max="8443" width="4.140625" style="4" customWidth="1"/>
    <col min="8444" max="8444" width="60.5703125" style="4" customWidth="1"/>
    <col min="8445" max="8445" width="13.28515625" style="4" customWidth="1"/>
    <col min="8446" max="8447" width="12.140625" style="4" customWidth="1"/>
    <col min="8448" max="8449" width="9.85546875" style="4" customWidth="1"/>
    <col min="8450" max="8451" width="13.28515625" style="4" customWidth="1"/>
    <col min="8452" max="8454" width="17.28515625" style="4" customWidth="1"/>
    <col min="8455" max="8458" width="16.85546875" style="4" customWidth="1"/>
    <col min="8459" max="8460" width="18" style="4" customWidth="1"/>
    <col min="8461" max="8461" width="15.5703125" style="4" customWidth="1"/>
    <col min="8462" max="8462" width="6.42578125" style="4" customWidth="1"/>
    <col min="8463" max="8697" width="9.140625" style="4"/>
    <col min="8698" max="8698" width="2.28515625" style="4" customWidth="1"/>
    <col min="8699" max="8699" width="4.140625" style="4" customWidth="1"/>
    <col min="8700" max="8700" width="60.5703125" style="4" customWidth="1"/>
    <col min="8701" max="8701" width="13.28515625" style="4" customWidth="1"/>
    <col min="8702" max="8703" width="12.140625" style="4" customWidth="1"/>
    <col min="8704" max="8705" width="9.85546875" style="4" customWidth="1"/>
    <col min="8706" max="8707" width="13.28515625" style="4" customWidth="1"/>
    <col min="8708" max="8710" width="17.28515625" style="4" customWidth="1"/>
    <col min="8711" max="8714" width="16.85546875" style="4" customWidth="1"/>
    <col min="8715" max="8716" width="18" style="4" customWidth="1"/>
    <col min="8717" max="8717" width="15.5703125" style="4" customWidth="1"/>
    <col min="8718" max="8718" width="6.42578125" style="4" customWidth="1"/>
    <col min="8719" max="8953" width="9.140625" style="4"/>
    <col min="8954" max="8954" width="2.28515625" style="4" customWidth="1"/>
    <col min="8955" max="8955" width="4.140625" style="4" customWidth="1"/>
    <col min="8956" max="8956" width="60.5703125" style="4" customWidth="1"/>
    <col min="8957" max="8957" width="13.28515625" style="4" customWidth="1"/>
    <col min="8958" max="8959" width="12.140625" style="4" customWidth="1"/>
    <col min="8960" max="8961" width="9.85546875" style="4" customWidth="1"/>
    <col min="8962" max="8963" width="13.28515625" style="4" customWidth="1"/>
    <col min="8964" max="8966" width="17.28515625" style="4" customWidth="1"/>
    <col min="8967" max="8970" width="16.85546875" style="4" customWidth="1"/>
    <col min="8971" max="8972" width="18" style="4" customWidth="1"/>
    <col min="8973" max="8973" width="15.5703125" style="4" customWidth="1"/>
    <col min="8974" max="8974" width="6.42578125" style="4" customWidth="1"/>
    <col min="8975" max="9209" width="9.140625" style="4"/>
    <col min="9210" max="9210" width="2.28515625" style="4" customWidth="1"/>
    <col min="9211" max="9211" width="4.140625" style="4" customWidth="1"/>
    <col min="9212" max="9212" width="60.5703125" style="4" customWidth="1"/>
    <col min="9213" max="9213" width="13.28515625" style="4" customWidth="1"/>
    <col min="9214" max="9215" width="12.140625" style="4" customWidth="1"/>
    <col min="9216" max="9217" width="9.85546875" style="4" customWidth="1"/>
    <col min="9218" max="9219" width="13.28515625" style="4" customWidth="1"/>
    <col min="9220" max="9222" width="17.28515625" style="4" customWidth="1"/>
    <col min="9223" max="9226" width="16.85546875" style="4" customWidth="1"/>
    <col min="9227" max="9228" width="18" style="4" customWidth="1"/>
    <col min="9229" max="9229" width="15.5703125" style="4" customWidth="1"/>
    <col min="9230" max="9230" width="6.42578125" style="4" customWidth="1"/>
    <col min="9231" max="9465" width="9.140625" style="4"/>
    <col min="9466" max="9466" width="2.28515625" style="4" customWidth="1"/>
    <col min="9467" max="9467" width="4.140625" style="4" customWidth="1"/>
    <col min="9468" max="9468" width="60.5703125" style="4" customWidth="1"/>
    <col min="9469" max="9469" width="13.28515625" style="4" customWidth="1"/>
    <col min="9470" max="9471" width="12.140625" style="4" customWidth="1"/>
    <col min="9472" max="9473" width="9.85546875" style="4" customWidth="1"/>
    <col min="9474" max="9475" width="13.28515625" style="4" customWidth="1"/>
    <col min="9476" max="9478" width="17.28515625" style="4" customWidth="1"/>
    <col min="9479" max="9482" width="16.85546875" style="4" customWidth="1"/>
    <col min="9483" max="9484" width="18" style="4" customWidth="1"/>
    <col min="9485" max="9485" width="15.5703125" style="4" customWidth="1"/>
    <col min="9486" max="9486" width="6.42578125" style="4" customWidth="1"/>
    <col min="9487" max="9721" width="9.140625" style="4"/>
    <col min="9722" max="9722" width="2.28515625" style="4" customWidth="1"/>
    <col min="9723" max="9723" width="4.140625" style="4" customWidth="1"/>
    <col min="9724" max="9724" width="60.5703125" style="4" customWidth="1"/>
    <col min="9725" max="9725" width="13.28515625" style="4" customWidth="1"/>
    <col min="9726" max="9727" width="12.140625" style="4" customWidth="1"/>
    <col min="9728" max="9729" width="9.85546875" style="4" customWidth="1"/>
    <col min="9730" max="9731" width="13.28515625" style="4" customWidth="1"/>
    <col min="9732" max="9734" width="17.28515625" style="4" customWidth="1"/>
    <col min="9735" max="9738" width="16.85546875" style="4" customWidth="1"/>
    <col min="9739" max="9740" width="18" style="4" customWidth="1"/>
    <col min="9741" max="9741" width="15.5703125" style="4" customWidth="1"/>
    <col min="9742" max="9742" width="6.42578125" style="4" customWidth="1"/>
    <col min="9743" max="9977" width="9.140625" style="4"/>
    <col min="9978" max="9978" width="2.28515625" style="4" customWidth="1"/>
    <col min="9979" max="9979" width="4.140625" style="4" customWidth="1"/>
    <col min="9980" max="9980" width="60.5703125" style="4" customWidth="1"/>
    <col min="9981" max="9981" width="13.28515625" style="4" customWidth="1"/>
    <col min="9982" max="9983" width="12.140625" style="4" customWidth="1"/>
    <col min="9984" max="9985" width="9.85546875" style="4" customWidth="1"/>
    <col min="9986" max="9987" width="13.28515625" style="4" customWidth="1"/>
    <col min="9988" max="9990" width="17.28515625" style="4" customWidth="1"/>
    <col min="9991" max="9994" width="16.85546875" style="4" customWidth="1"/>
    <col min="9995" max="9996" width="18" style="4" customWidth="1"/>
    <col min="9997" max="9997" width="15.5703125" style="4" customWidth="1"/>
    <col min="9998" max="9998" width="6.42578125" style="4" customWidth="1"/>
    <col min="9999" max="10233" width="9.140625" style="4"/>
    <col min="10234" max="10234" width="2.28515625" style="4" customWidth="1"/>
    <col min="10235" max="10235" width="4.140625" style="4" customWidth="1"/>
    <col min="10236" max="10236" width="60.5703125" style="4" customWidth="1"/>
    <col min="10237" max="10237" width="13.28515625" style="4" customWidth="1"/>
    <col min="10238" max="10239" width="12.140625" style="4" customWidth="1"/>
    <col min="10240" max="10241" width="9.85546875" style="4" customWidth="1"/>
    <col min="10242" max="10243" width="13.28515625" style="4" customWidth="1"/>
    <col min="10244" max="10246" width="17.28515625" style="4" customWidth="1"/>
    <col min="10247" max="10250" width="16.85546875" style="4" customWidth="1"/>
    <col min="10251" max="10252" width="18" style="4" customWidth="1"/>
    <col min="10253" max="10253" width="15.5703125" style="4" customWidth="1"/>
    <col min="10254" max="10254" width="6.42578125" style="4" customWidth="1"/>
    <col min="10255" max="10489" width="9.140625" style="4"/>
    <col min="10490" max="10490" width="2.28515625" style="4" customWidth="1"/>
    <col min="10491" max="10491" width="4.140625" style="4" customWidth="1"/>
    <col min="10492" max="10492" width="60.5703125" style="4" customWidth="1"/>
    <col min="10493" max="10493" width="13.28515625" style="4" customWidth="1"/>
    <col min="10494" max="10495" width="12.140625" style="4" customWidth="1"/>
    <col min="10496" max="10497" width="9.85546875" style="4" customWidth="1"/>
    <col min="10498" max="10499" width="13.28515625" style="4" customWidth="1"/>
    <col min="10500" max="10502" width="17.28515625" style="4" customWidth="1"/>
    <col min="10503" max="10506" width="16.85546875" style="4" customWidth="1"/>
    <col min="10507" max="10508" width="18" style="4" customWidth="1"/>
    <col min="10509" max="10509" width="15.5703125" style="4" customWidth="1"/>
    <col min="10510" max="10510" width="6.42578125" style="4" customWidth="1"/>
    <col min="10511" max="10745" width="9.140625" style="4"/>
    <col min="10746" max="10746" width="2.28515625" style="4" customWidth="1"/>
    <col min="10747" max="10747" width="4.140625" style="4" customWidth="1"/>
    <col min="10748" max="10748" width="60.5703125" style="4" customWidth="1"/>
    <col min="10749" max="10749" width="13.28515625" style="4" customWidth="1"/>
    <col min="10750" max="10751" width="12.140625" style="4" customWidth="1"/>
    <col min="10752" max="10753" width="9.85546875" style="4" customWidth="1"/>
    <col min="10754" max="10755" width="13.28515625" style="4" customWidth="1"/>
    <col min="10756" max="10758" width="17.28515625" style="4" customWidth="1"/>
    <col min="10759" max="10762" width="16.85546875" style="4" customWidth="1"/>
    <col min="10763" max="10764" width="18" style="4" customWidth="1"/>
    <col min="10765" max="10765" width="15.5703125" style="4" customWidth="1"/>
    <col min="10766" max="10766" width="6.42578125" style="4" customWidth="1"/>
    <col min="10767" max="11001" width="9.140625" style="4"/>
    <col min="11002" max="11002" width="2.28515625" style="4" customWidth="1"/>
    <col min="11003" max="11003" width="4.140625" style="4" customWidth="1"/>
    <col min="11004" max="11004" width="60.5703125" style="4" customWidth="1"/>
    <col min="11005" max="11005" width="13.28515625" style="4" customWidth="1"/>
    <col min="11006" max="11007" width="12.140625" style="4" customWidth="1"/>
    <col min="11008" max="11009" width="9.85546875" style="4" customWidth="1"/>
    <col min="11010" max="11011" width="13.28515625" style="4" customWidth="1"/>
    <col min="11012" max="11014" width="17.28515625" style="4" customWidth="1"/>
    <col min="11015" max="11018" width="16.85546875" style="4" customWidth="1"/>
    <col min="11019" max="11020" width="18" style="4" customWidth="1"/>
    <col min="11021" max="11021" width="15.5703125" style="4" customWidth="1"/>
    <col min="11022" max="11022" width="6.42578125" style="4" customWidth="1"/>
    <col min="11023" max="11257" width="9.140625" style="4"/>
    <col min="11258" max="11258" width="2.28515625" style="4" customWidth="1"/>
    <col min="11259" max="11259" width="4.140625" style="4" customWidth="1"/>
    <col min="11260" max="11260" width="60.5703125" style="4" customWidth="1"/>
    <col min="11261" max="11261" width="13.28515625" style="4" customWidth="1"/>
    <col min="11262" max="11263" width="12.140625" style="4" customWidth="1"/>
    <col min="11264" max="11265" width="9.85546875" style="4" customWidth="1"/>
    <col min="11266" max="11267" width="13.28515625" style="4" customWidth="1"/>
    <col min="11268" max="11270" width="17.28515625" style="4" customWidth="1"/>
    <col min="11271" max="11274" width="16.85546875" style="4" customWidth="1"/>
    <col min="11275" max="11276" width="18" style="4" customWidth="1"/>
    <col min="11277" max="11277" width="15.5703125" style="4" customWidth="1"/>
    <col min="11278" max="11278" width="6.42578125" style="4" customWidth="1"/>
    <col min="11279" max="11513" width="9.140625" style="4"/>
    <col min="11514" max="11514" width="2.28515625" style="4" customWidth="1"/>
    <col min="11515" max="11515" width="4.140625" style="4" customWidth="1"/>
    <col min="11516" max="11516" width="60.5703125" style="4" customWidth="1"/>
    <col min="11517" max="11517" width="13.28515625" style="4" customWidth="1"/>
    <col min="11518" max="11519" width="12.140625" style="4" customWidth="1"/>
    <col min="11520" max="11521" width="9.85546875" style="4" customWidth="1"/>
    <col min="11522" max="11523" width="13.28515625" style="4" customWidth="1"/>
    <col min="11524" max="11526" width="17.28515625" style="4" customWidth="1"/>
    <col min="11527" max="11530" width="16.85546875" style="4" customWidth="1"/>
    <col min="11531" max="11532" width="18" style="4" customWidth="1"/>
    <col min="11533" max="11533" width="15.5703125" style="4" customWidth="1"/>
    <col min="11534" max="11534" width="6.42578125" style="4" customWidth="1"/>
    <col min="11535" max="11769" width="9.140625" style="4"/>
    <col min="11770" max="11770" width="2.28515625" style="4" customWidth="1"/>
    <col min="11771" max="11771" width="4.140625" style="4" customWidth="1"/>
    <col min="11772" max="11772" width="60.5703125" style="4" customWidth="1"/>
    <col min="11773" max="11773" width="13.28515625" style="4" customWidth="1"/>
    <col min="11774" max="11775" width="12.140625" style="4" customWidth="1"/>
    <col min="11776" max="11777" width="9.85546875" style="4" customWidth="1"/>
    <col min="11778" max="11779" width="13.28515625" style="4" customWidth="1"/>
    <col min="11780" max="11782" width="17.28515625" style="4" customWidth="1"/>
    <col min="11783" max="11786" width="16.85546875" style="4" customWidth="1"/>
    <col min="11787" max="11788" width="18" style="4" customWidth="1"/>
    <col min="11789" max="11789" width="15.5703125" style="4" customWidth="1"/>
    <col min="11790" max="11790" width="6.42578125" style="4" customWidth="1"/>
    <col min="11791" max="12025" width="9.140625" style="4"/>
    <col min="12026" max="12026" width="2.28515625" style="4" customWidth="1"/>
    <col min="12027" max="12027" width="4.140625" style="4" customWidth="1"/>
    <col min="12028" max="12028" width="60.5703125" style="4" customWidth="1"/>
    <col min="12029" max="12029" width="13.28515625" style="4" customWidth="1"/>
    <col min="12030" max="12031" width="12.140625" style="4" customWidth="1"/>
    <col min="12032" max="12033" width="9.85546875" style="4" customWidth="1"/>
    <col min="12034" max="12035" width="13.28515625" style="4" customWidth="1"/>
    <col min="12036" max="12038" width="17.28515625" style="4" customWidth="1"/>
    <col min="12039" max="12042" width="16.85546875" style="4" customWidth="1"/>
    <col min="12043" max="12044" width="18" style="4" customWidth="1"/>
    <col min="12045" max="12045" width="15.5703125" style="4" customWidth="1"/>
    <col min="12046" max="12046" width="6.42578125" style="4" customWidth="1"/>
    <col min="12047" max="12281" width="9.140625" style="4"/>
    <col min="12282" max="12282" width="2.28515625" style="4" customWidth="1"/>
    <col min="12283" max="12283" width="4.140625" style="4" customWidth="1"/>
    <col min="12284" max="12284" width="60.5703125" style="4" customWidth="1"/>
    <col min="12285" max="12285" width="13.28515625" style="4" customWidth="1"/>
    <col min="12286" max="12287" width="12.140625" style="4" customWidth="1"/>
    <col min="12288" max="12289" width="9.85546875" style="4" customWidth="1"/>
    <col min="12290" max="12291" width="13.28515625" style="4" customWidth="1"/>
    <col min="12292" max="12294" width="17.28515625" style="4" customWidth="1"/>
    <col min="12295" max="12298" width="16.85546875" style="4" customWidth="1"/>
    <col min="12299" max="12300" width="18" style="4" customWidth="1"/>
    <col min="12301" max="12301" width="15.5703125" style="4" customWidth="1"/>
    <col min="12302" max="12302" width="6.42578125" style="4" customWidth="1"/>
    <col min="12303" max="12537" width="9.140625" style="4"/>
    <col min="12538" max="12538" width="2.28515625" style="4" customWidth="1"/>
    <col min="12539" max="12539" width="4.140625" style="4" customWidth="1"/>
    <col min="12540" max="12540" width="60.5703125" style="4" customWidth="1"/>
    <col min="12541" max="12541" width="13.28515625" style="4" customWidth="1"/>
    <col min="12542" max="12543" width="12.140625" style="4" customWidth="1"/>
    <col min="12544" max="12545" width="9.85546875" style="4" customWidth="1"/>
    <col min="12546" max="12547" width="13.28515625" style="4" customWidth="1"/>
    <col min="12548" max="12550" width="17.28515625" style="4" customWidth="1"/>
    <col min="12551" max="12554" width="16.85546875" style="4" customWidth="1"/>
    <col min="12555" max="12556" width="18" style="4" customWidth="1"/>
    <col min="12557" max="12557" width="15.5703125" style="4" customWidth="1"/>
    <col min="12558" max="12558" width="6.42578125" style="4" customWidth="1"/>
    <col min="12559" max="12793" width="9.140625" style="4"/>
    <col min="12794" max="12794" width="2.28515625" style="4" customWidth="1"/>
    <col min="12795" max="12795" width="4.140625" style="4" customWidth="1"/>
    <col min="12796" max="12796" width="60.5703125" style="4" customWidth="1"/>
    <col min="12797" max="12797" width="13.28515625" style="4" customWidth="1"/>
    <col min="12798" max="12799" width="12.140625" style="4" customWidth="1"/>
    <col min="12800" max="12801" width="9.85546875" style="4" customWidth="1"/>
    <col min="12802" max="12803" width="13.28515625" style="4" customWidth="1"/>
    <col min="12804" max="12806" width="17.28515625" style="4" customWidth="1"/>
    <col min="12807" max="12810" width="16.85546875" style="4" customWidth="1"/>
    <col min="12811" max="12812" width="18" style="4" customWidth="1"/>
    <col min="12813" max="12813" width="15.5703125" style="4" customWidth="1"/>
    <col min="12814" max="12814" width="6.42578125" style="4" customWidth="1"/>
    <col min="12815" max="13049" width="9.140625" style="4"/>
    <col min="13050" max="13050" width="2.28515625" style="4" customWidth="1"/>
    <col min="13051" max="13051" width="4.140625" style="4" customWidth="1"/>
    <col min="13052" max="13052" width="60.5703125" style="4" customWidth="1"/>
    <col min="13053" max="13053" width="13.28515625" style="4" customWidth="1"/>
    <col min="13054" max="13055" width="12.140625" style="4" customWidth="1"/>
    <col min="13056" max="13057" width="9.85546875" style="4" customWidth="1"/>
    <col min="13058" max="13059" width="13.28515625" style="4" customWidth="1"/>
    <col min="13060" max="13062" width="17.28515625" style="4" customWidth="1"/>
    <col min="13063" max="13066" width="16.85546875" style="4" customWidth="1"/>
    <col min="13067" max="13068" width="18" style="4" customWidth="1"/>
    <col min="13069" max="13069" width="15.5703125" style="4" customWidth="1"/>
    <col min="13070" max="13070" width="6.42578125" style="4" customWidth="1"/>
    <col min="13071" max="13305" width="9.140625" style="4"/>
    <col min="13306" max="13306" width="2.28515625" style="4" customWidth="1"/>
    <col min="13307" max="13307" width="4.140625" style="4" customWidth="1"/>
    <col min="13308" max="13308" width="60.5703125" style="4" customWidth="1"/>
    <col min="13309" max="13309" width="13.28515625" style="4" customWidth="1"/>
    <col min="13310" max="13311" width="12.140625" style="4" customWidth="1"/>
    <col min="13312" max="13313" width="9.85546875" style="4" customWidth="1"/>
    <col min="13314" max="13315" width="13.28515625" style="4" customWidth="1"/>
    <col min="13316" max="13318" width="17.28515625" style="4" customWidth="1"/>
    <col min="13319" max="13322" width="16.85546875" style="4" customWidth="1"/>
    <col min="13323" max="13324" width="18" style="4" customWidth="1"/>
    <col min="13325" max="13325" width="15.5703125" style="4" customWidth="1"/>
    <col min="13326" max="13326" width="6.42578125" style="4" customWidth="1"/>
    <col min="13327" max="13561" width="9.140625" style="4"/>
    <col min="13562" max="13562" width="2.28515625" style="4" customWidth="1"/>
    <col min="13563" max="13563" width="4.140625" style="4" customWidth="1"/>
    <col min="13564" max="13564" width="60.5703125" style="4" customWidth="1"/>
    <col min="13565" max="13565" width="13.28515625" style="4" customWidth="1"/>
    <col min="13566" max="13567" width="12.140625" style="4" customWidth="1"/>
    <col min="13568" max="13569" width="9.85546875" style="4" customWidth="1"/>
    <col min="13570" max="13571" width="13.28515625" style="4" customWidth="1"/>
    <col min="13572" max="13574" width="17.28515625" style="4" customWidth="1"/>
    <col min="13575" max="13578" width="16.85546875" style="4" customWidth="1"/>
    <col min="13579" max="13580" width="18" style="4" customWidth="1"/>
    <col min="13581" max="13581" width="15.5703125" style="4" customWidth="1"/>
    <col min="13582" max="13582" width="6.42578125" style="4" customWidth="1"/>
    <col min="13583" max="13817" width="9.140625" style="4"/>
    <col min="13818" max="13818" width="2.28515625" style="4" customWidth="1"/>
    <col min="13819" max="13819" width="4.140625" style="4" customWidth="1"/>
    <col min="13820" max="13820" width="60.5703125" style="4" customWidth="1"/>
    <col min="13821" max="13821" width="13.28515625" style="4" customWidth="1"/>
    <col min="13822" max="13823" width="12.140625" style="4" customWidth="1"/>
    <col min="13824" max="13825" width="9.85546875" style="4" customWidth="1"/>
    <col min="13826" max="13827" width="13.28515625" style="4" customWidth="1"/>
    <col min="13828" max="13830" width="17.28515625" style="4" customWidth="1"/>
    <col min="13831" max="13834" width="16.85546875" style="4" customWidth="1"/>
    <col min="13835" max="13836" width="18" style="4" customWidth="1"/>
    <col min="13837" max="13837" width="15.5703125" style="4" customWidth="1"/>
    <col min="13838" max="13838" width="6.42578125" style="4" customWidth="1"/>
    <col min="13839" max="14073" width="9.140625" style="4"/>
    <col min="14074" max="14074" width="2.28515625" style="4" customWidth="1"/>
    <col min="14075" max="14075" width="4.140625" style="4" customWidth="1"/>
    <col min="14076" max="14076" width="60.5703125" style="4" customWidth="1"/>
    <col min="14077" max="14077" width="13.28515625" style="4" customWidth="1"/>
    <col min="14078" max="14079" width="12.140625" style="4" customWidth="1"/>
    <col min="14080" max="14081" width="9.85546875" style="4" customWidth="1"/>
    <col min="14082" max="14083" width="13.28515625" style="4" customWidth="1"/>
    <col min="14084" max="14086" width="17.28515625" style="4" customWidth="1"/>
    <col min="14087" max="14090" width="16.85546875" style="4" customWidth="1"/>
    <col min="14091" max="14092" width="18" style="4" customWidth="1"/>
    <col min="14093" max="14093" width="15.5703125" style="4" customWidth="1"/>
    <col min="14094" max="14094" width="6.42578125" style="4" customWidth="1"/>
    <col min="14095" max="14329" width="9.140625" style="4"/>
    <col min="14330" max="14330" width="2.28515625" style="4" customWidth="1"/>
    <col min="14331" max="14331" width="4.140625" style="4" customWidth="1"/>
    <col min="14332" max="14332" width="60.5703125" style="4" customWidth="1"/>
    <col min="14333" max="14333" width="13.28515625" style="4" customWidth="1"/>
    <col min="14334" max="14335" width="12.140625" style="4" customWidth="1"/>
    <col min="14336" max="14337" width="9.85546875" style="4" customWidth="1"/>
    <col min="14338" max="14339" width="13.28515625" style="4" customWidth="1"/>
    <col min="14340" max="14342" width="17.28515625" style="4" customWidth="1"/>
    <col min="14343" max="14346" width="16.85546875" style="4" customWidth="1"/>
    <col min="14347" max="14348" width="18" style="4" customWidth="1"/>
    <col min="14349" max="14349" width="15.5703125" style="4" customWidth="1"/>
    <col min="14350" max="14350" width="6.42578125" style="4" customWidth="1"/>
    <col min="14351" max="14585" width="9.140625" style="4"/>
    <col min="14586" max="14586" width="2.28515625" style="4" customWidth="1"/>
    <col min="14587" max="14587" width="4.140625" style="4" customWidth="1"/>
    <col min="14588" max="14588" width="60.5703125" style="4" customWidth="1"/>
    <col min="14589" max="14589" width="13.28515625" style="4" customWidth="1"/>
    <col min="14590" max="14591" width="12.140625" style="4" customWidth="1"/>
    <col min="14592" max="14593" width="9.85546875" style="4" customWidth="1"/>
    <col min="14594" max="14595" width="13.28515625" style="4" customWidth="1"/>
    <col min="14596" max="14598" width="17.28515625" style="4" customWidth="1"/>
    <col min="14599" max="14602" width="16.85546875" style="4" customWidth="1"/>
    <col min="14603" max="14604" width="18" style="4" customWidth="1"/>
    <col min="14605" max="14605" width="15.5703125" style="4" customWidth="1"/>
    <col min="14606" max="14606" width="6.42578125" style="4" customWidth="1"/>
    <col min="14607" max="14841" width="9.140625" style="4"/>
    <col min="14842" max="14842" width="2.28515625" style="4" customWidth="1"/>
    <col min="14843" max="14843" width="4.140625" style="4" customWidth="1"/>
    <col min="14844" max="14844" width="60.5703125" style="4" customWidth="1"/>
    <col min="14845" max="14845" width="13.28515625" style="4" customWidth="1"/>
    <col min="14846" max="14847" width="12.140625" style="4" customWidth="1"/>
    <col min="14848" max="14849" width="9.85546875" style="4" customWidth="1"/>
    <col min="14850" max="14851" width="13.28515625" style="4" customWidth="1"/>
    <col min="14852" max="14854" width="17.28515625" style="4" customWidth="1"/>
    <col min="14855" max="14858" width="16.85546875" style="4" customWidth="1"/>
    <col min="14859" max="14860" width="18" style="4" customWidth="1"/>
    <col min="14861" max="14861" width="15.5703125" style="4" customWidth="1"/>
    <col min="14862" max="14862" width="6.42578125" style="4" customWidth="1"/>
    <col min="14863" max="15097" width="9.140625" style="4"/>
    <col min="15098" max="15098" width="2.28515625" style="4" customWidth="1"/>
    <col min="15099" max="15099" width="4.140625" style="4" customWidth="1"/>
    <col min="15100" max="15100" width="60.5703125" style="4" customWidth="1"/>
    <col min="15101" max="15101" width="13.28515625" style="4" customWidth="1"/>
    <col min="15102" max="15103" width="12.140625" style="4" customWidth="1"/>
    <col min="15104" max="15105" width="9.85546875" style="4" customWidth="1"/>
    <col min="15106" max="15107" width="13.28515625" style="4" customWidth="1"/>
    <col min="15108" max="15110" width="17.28515625" style="4" customWidth="1"/>
    <col min="15111" max="15114" width="16.85546875" style="4" customWidth="1"/>
    <col min="15115" max="15116" width="18" style="4" customWidth="1"/>
    <col min="15117" max="15117" width="15.5703125" style="4" customWidth="1"/>
    <col min="15118" max="15118" width="6.42578125" style="4" customWidth="1"/>
    <col min="15119" max="15353" width="9.140625" style="4"/>
    <col min="15354" max="15354" width="2.28515625" style="4" customWidth="1"/>
    <col min="15355" max="15355" width="4.140625" style="4" customWidth="1"/>
    <col min="15356" max="15356" width="60.5703125" style="4" customWidth="1"/>
    <col min="15357" max="15357" width="13.28515625" style="4" customWidth="1"/>
    <col min="15358" max="15359" width="12.140625" style="4" customWidth="1"/>
    <col min="15360" max="15361" width="9.85546875" style="4" customWidth="1"/>
    <col min="15362" max="15363" width="13.28515625" style="4" customWidth="1"/>
    <col min="15364" max="15366" width="17.28515625" style="4" customWidth="1"/>
    <col min="15367" max="15370" width="16.85546875" style="4" customWidth="1"/>
    <col min="15371" max="15372" width="18" style="4" customWidth="1"/>
    <col min="15373" max="15373" width="15.5703125" style="4" customWidth="1"/>
    <col min="15374" max="15374" width="6.42578125" style="4" customWidth="1"/>
    <col min="15375" max="15609" width="9.140625" style="4"/>
    <col min="15610" max="15610" width="2.28515625" style="4" customWidth="1"/>
    <col min="15611" max="15611" width="4.140625" style="4" customWidth="1"/>
    <col min="15612" max="15612" width="60.5703125" style="4" customWidth="1"/>
    <col min="15613" max="15613" width="13.28515625" style="4" customWidth="1"/>
    <col min="15614" max="15615" width="12.140625" style="4" customWidth="1"/>
    <col min="15616" max="15617" width="9.85546875" style="4" customWidth="1"/>
    <col min="15618" max="15619" width="13.28515625" style="4" customWidth="1"/>
    <col min="15620" max="15622" width="17.28515625" style="4" customWidth="1"/>
    <col min="15623" max="15626" width="16.85546875" style="4" customWidth="1"/>
    <col min="15627" max="15628" width="18" style="4" customWidth="1"/>
    <col min="15629" max="15629" width="15.5703125" style="4" customWidth="1"/>
    <col min="15630" max="15630" width="6.42578125" style="4" customWidth="1"/>
    <col min="15631" max="15865" width="9.140625" style="4"/>
    <col min="15866" max="15866" width="2.28515625" style="4" customWidth="1"/>
    <col min="15867" max="15867" width="4.140625" style="4" customWidth="1"/>
    <col min="15868" max="15868" width="60.5703125" style="4" customWidth="1"/>
    <col min="15869" max="15869" width="13.28515625" style="4" customWidth="1"/>
    <col min="15870" max="15871" width="12.140625" style="4" customWidth="1"/>
    <col min="15872" max="15873" width="9.85546875" style="4" customWidth="1"/>
    <col min="15874" max="15875" width="13.28515625" style="4" customWidth="1"/>
    <col min="15876" max="15878" width="17.28515625" style="4" customWidth="1"/>
    <col min="15879" max="15882" width="16.85546875" style="4" customWidth="1"/>
    <col min="15883" max="15884" width="18" style="4" customWidth="1"/>
    <col min="15885" max="15885" width="15.5703125" style="4" customWidth="1"/>
    <col min="15886" max="15886" width="6.42578125" style="4" customWidth="1"/>
    <col min="15887" max="16121" width="9.140625" style="4"/>
    <col min="16122" max="16122" width="2.28515625" style="4" customWidth="1"/>
    <col min="16123" max="16123" width="4.140625" style="4" customWidth="1"/>
    <col min="16124" max="16124" width="60.5703125" style="4" customWidth="1"/>
    <col min="16125" max="16125" width="13.28515625" style="4" customWidth="1"/>
    <col min="16126" max="16127" width="12.140625" style="4" customWidth="1"/>
    <col min="16128" max="16129" width="9.85546875" style="4" customWidth="1"/>
    <col min="16130" max="16131" width="13.28515625" style="4" customWidth="1"/>
    <col min="16132" max="16134" width="17.28515625" style="4" customWidth="1"/>
    <col min="16135" max="16138" width="16.85546875" style="4" customWidth="1"/>
    <col min="16139" max="16140" width="18" style="4" customWidth="1"/>
    <col min="16141" max="16141" width="15.5703125" style="4" customWidth="1"/>
    <col min="16142" max="16142" width="6.42578125" style="4" customWidth="1"/>
    <col min="16143" max="16384" width="9.140625" style="4"/>
  </cols>
  <sheetData>
    <row r="1" spans="1:14" s="21" customFormat="1" ht="14.1" customHeight="1" x14ac:dyDescent="0.25">
      <c r="A1" s="1084" t="str">
        <f>'AFS - Funds'!A1:I1</f>
        <v>NAME OF INSURANCE COMPANY</v>
      </c>
      <c r="B1" s="1084"/>
      <c r="C1" s="1084"/>
      <c r="D1" s="1084"/>
      <c r="E1" s="1084"/>
      <c r="F1" s="1084"/>
      <c r="G1" s="1084"/>
      <c r="H1" s="1084"/>
      <c r="I1" s="1084"/>
      <c r="J1" s="1084"/>
      <c r="K1" s="1084"/>
      <c r="L1" s="1084"/>
      <c r="M1" s="1084"/>
    </row>
    <row r="2" spans="1:14" s="21" customFormat="1" ht="14.1" customHeight="1" x14ac:dyDescent="0.25">
      <c r="A2" s="1064" t="str">
        <f>'AFS - Funds'!A2:I2</f>
        <v>STATEMENT OF CAPITAL, RESERVES AND SURPLUS INVESTMENTS</v>
      </c>
      <c r="B2" s="1064"/>
      <c r="C2" s="1064"/>
      <c r="D2" s="1064"/>
      <c r="E2" s="1064"/>
      <c r="F2" s="1064"/>
      <c r="G2" s="1064"/>
      <c r="H2" s="1064"/>
      <c r="I2" s="1064"/>
      <c r="J2" s="1064"/>
      <c r="K2" s="1064"/>
      <c r="L2" s="1064"/>
      <c r="M2" s="1064"/>
      <c r="N2" s="92"/>
    </row>
    <row r="3" spans="1:14" s="21" customFormat="1" ht="14.1" customHeight="1" x14ac:dyDescent="0.25">
      <c r="A3" s="1064" t="str">
        <f>'AFS - Funds'!A3:I3</f>
        <v>AS OF DATE</v>
      </c>
      <c r="B3" s="1064"/>
      <c r="C3" s="1064"/>
      <c r="D3" s="1064"/>
      <c r="E3" s="1064"/>
      <c r="F3" s="1064"/>
      <c r="G3" s="1064"/>
      <c r="H3" s="1064"/>
      <c r="I3" s="1064"/>
      <c r="J3" s="1064"/>
      <c r="K3" s="1064"/>
      <c r="L3" s="1064"/>
      <c r="M3" s="1064"/>
      <c r="N3" s="92"/>
    </row>
    <row r="4" spans="1:14" s="21" customFormat="1" ht="14.1" customHeight="1" thickBot="1" x14ac:dyDescent="0.3">
      <c r="A4" s="1145"/>
      <c r="B4" s="1145"/>
      <c r="C4" s="1145"/>
      <c r="D4" s="1145"/>
      <c r="E4" s="1145"/>
      <c r="F4" s="1145"/>
      <c r="G4" s="1145"/>
      <c r="H4" s="1145"/>
      <c r="I4" s="1145"/>
      <c r="J4" s="1145"/>
      <c r="K4" s="1145"/>
      <c r="L4" s="1145"/>
      <c r="M4" s="1145"/>
    </row>
    <row r="5" spans="1:14" s="28" customFormat="1" ht="12.75" customHeight="1" x14ac:dyDescent="0.2">
      <c r="A5" s="1091" t="s">
        <v>99</v>
      </c>
      <c r="B5" s="1092"/>
      <c r="C5" s="1092"/>
      <c r="D5" s="1092" t="s">
        <v>124</v>
      </c>
      <c r="E5" s="1142" t="s">
        <v>125</v>
      </c>
      <c r="F5" s="1092" t="s">
        <v>126</v>
      </c>
      <c r="G5" s="1144" t="s">
        <v>127</v>
      </c>
      <c r="H5" s="1092" t="s">
        <v>128</v>
      </c>
      <c r="I5" s="1092"/>
      <c r="J5" s="1092" t="s">
        <v>348</v>
      </c>
      <c r="K5" s="1092" t="s">
        <v>349</v>
      </c>
      <c r="L5" s="1092" t="s">
        <v>130</v>
      </c>
      <c r="M5" s="1140" t="s">
        <v>131</v>
      </c>
    </row>
    <row r="6" spans="1:14" s="28" customFormat="1" ht="12.75" customHeight="1" x14ac:dyDescent="0.2">
      <c r="A6" s="1093"/>
      <c r="B6" s="1094"/>
      <c r="C6" s="1094"/>
      <c r="D6" s="1094"/>
      <c r="E6" s="1143"/>
      <c r="F6" s="1094"/>
      <c r="G6" s="1089"/>
      <c r="H6" s="1094"/>
      <c r="I6" s="1094"/>
      <c r="J6" s="1094"/>
      <c r="K6" s="1094"/>
      <c r="L6" s="1094"/>
      <c r="M6" s="1141"/>
    </row>
    <row r="7" spans="1:14" s="28" customFormat="1" ht="12.75" customHeight="1" x14ac:dyDescent="0.2">
      <c r="A7" s="1093"/>
      <c r="B7" s="1094"/>
      <c r="C7" s="1094"/>
      <c r="D7" s="1094"/>
      <c r="E7" s="1143"/>
      <c r="F7" s="1094"/>
      <c r="G7" s="1089"/>
      <c r="H7" s="1094" t="s">
        <v>134</v>
      </c>
      <c r="I7" s="1094" t="s">
        <v>135</v>
      </c>
      <c r="J7" s="1094"/>
      <c r="K7" s="1094"/>
      <c r="L7" s="1094"/>
      <c r="M7" s="1141"/>
    </row>
    <row r="8" spans="1:14" s="28" customFormat="1" ht="12.75" customHeight="1" x14ac:dyDescent="0.2">
      <c r="A8" s="1093"/>
      <c r="B8" s="1094"/>
      <c r="C8" s="1094"/>
      <c r="D8" s="1094"/>
      <c r="E8" s="1143"/>
      <c r="F8" s="1094"/>
      <c r="G8" s="1089"/>
      <c r="H8" s="1094"/>
      <c r="I8" s="1094"/>
      <c r="J8" s="1094"/>
      <c r="K8" s="1094"/>
      <c r="L8" s="1094"/>
      <c r="M8" s="1141"/>
    </row>
    <row r="9" spans="1:14" s="28" customFormat="1" ht="12.75" customHeight="1" x14ac:dyDescent="0.2">
      <c r="A9" s="1093"/>
      <c r="B9" s="1094"/>
      <c r="C9" s="1094"/>
      <c r="D9" s="1094"/>
      <c r="E9" s="1143"/>
      <c r="F9" s="1094"/>
      <c r="G9" s="1090"/>
      <c r="H9" s="1094"/>
      <c r="I9" s="1094"/>
      <c r="J9" s="1094"/>
      <c r="K9" s="1094"/>
      <c r="L9" s="1094"/>
      <c r="M9" s="1141"/>
    </row>
    <row r="10" spans="1:14" s="28" customFormat="1" ht="12" customHeight="1" thickBot="1" x14ac:dyDescent="0.25">
      <c r="A10" s="1146"/>
      <c r="B10" s="1087"/>
      <c r="C10" s="1087"/>
      <c r="D10" s="26"/>
      <c r="E10" s="26"/>
      <c r="F10" s="26"/>
      <c r="G10" s="26"/>
      <c r="H10" s="26"/>
      <c r="I10" s="26"/>
      <c r="J10" s="98"/>
      <c r="K10" s="98"/>
      <c r="L10" s="98"/>
      <c r="M10" s="99"/>
    </row>
    <row r="11" spans="1:14" s="28" customFormat="1" ht="12.75" customHeight="1" x14ac:dyDescent="0.2">
      <c r="A11" s="124"/>
      <c r="B11" s="350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378"/>
    </row>
    <row r="12" spans="1:14" s="28" customFormat="1" ht="12.75" customHeight="1" x14ac:dyDescent="0.2">
      <c r="A12" s="132" t="s">
        <v>107</v>
      </c>
      <c r="B12" s="399" t="s">
        <v>268</v>
      </c>
      <c r="C12" s="400"/>
      <c r="D12" s="36"/>
      <c r="E12" s="236"/>
      <c r="F12" s="151"/>
      <c r="G12" s="58"/>
      <c r="H12" s="37"/>
      <c r="I12" s="58"/>
      <c r="J12" s="58"/>
      <c r="K12" s="58"/>
      <c r="L12" s="151"/>
      <c r="M12" s="38"/>
    </row>
    <row r="13" spans="1:14" s="28" customFormat="1" ht="12.75" customHeight="1" x14ac:dyDescent="0.2">
      <c r="A13" s="132"/>
      <c r="B13" s="401">
        <v>1</v>
      </c>
      <c r="C13" s="402"/>
      <c r="D13" s="403"/>
      <c r="E13" s="379"/>
      <c r="F13" s="152"/>
      <c r="G13" s="41"/>
      <c r="H13" s="40"/>
      <c r="I13" s="41"/>
      <c r="J13" s="41"/>
      <c r="K13" s="41"/>
      <c r="L13" s="152"/>
      <c r="M13" s="42"/>
    </row>
    <row r="14" spans="1:14" s="28" customFormat="1" ht="12.75" customHeight="1" x14ac:dyDescent="0.2">
      <c r="A14" s="132"/>
      <c r="B14" s="401">
        <v>2</v>
      </c>
      <c r="C14" s="105"/>
      <c r="D14" s="404"/>
      <c r="E14" s="293"/>
      <c r="F14" s="156"/>
      <c r="G14" s="45"/>
      <c r="H14" s="44"/>
      <c r="I14" s="45"/>
      <c r="J14" s="45"/>
      <c r="K14" s="45"/>
      <c r="L14" s="156"/>
      <c r="M14" s="47"/>
    </row>
    <row r="15" spans="1:14" s="28" customFormat="1" ht="12.75" customHeight="1" thickBot="1" x14ac:dyDescent="0.25">
      <c r="A15" s="132"/>
      <c r="B15" s="401">
        <v>3</v>
      </c>
      <c r="C15" s="105"/>
      <c r="D15" s="404"/>
      <c r="E15" s="293"/>
      <c r="F15" s="156"/>
      <c r="G15" s="45"/>
      <c r="H15" s="107"/>
      <c r="I15" s="163"/>
      <c r="J15" s="163"/>
      <c r="K15" s="163"/>
      <c r="L15" s="161"/>
      <c r="M15" s="164"/>
    </row>
    <row r="16" spans="1:14" ht="12.75" customHeight="1" thickBot="1" x14ac:dyDescent="0.25">
      <c r="A16" s="127"/>
      <c r="B16" s="51" t="s">
        <v>269</v>
      </c>
      <c r="C16" s="111"/>
      <c r="D16" s="111"/>
      <c r="E16" s="389"/>
      <c r="F16" s="405"/>
      <c r="G16" s="67"/>
      <c r="H16" s="52"/>
      <c r="I16" s="201"/>
      <c r="J16" s="201">
        <f>SUM(J13:J15)</f>
        <v>0</v>
      </c>
      <c r="K16" s="201">
        <f>SUM(K13:K15)</f>
        <v>0</v>
      </c>
      <c r="L16" s="406"/>
      <c r="M16" s="407"/>
    </row>
    <row r="17" spans="1:13" s="28" customFormat="1" ht="12.75" customHeight="1" x14ac:dyDescent="0.2">
      <c r="A17" s="60"/>
      <c r="B17" s="34"/>
      <c r="C17" s="151"/>
      <c r="D17" s="36"/>
      <c r="E17" s="236"/>
      <c r="F17" s="151"/>
      <c r="G17" s="58"/>
      <c r="H17" s="30"/>
      <c r="I17" s="56"/>
      <c r="J17" s="56"/>
      <c r="K17" s="56"/>
      <c r="L17" s="31"/>
      <c r="M17" s="32"/>
    </row>
    <row r="18" spans="1:13" s="28" customFormat="1" ht="12.75" customHeight="1" x14ac:dyDescent="0.2">
      <c r="A18" s="132" t="s">
        <v>109</v>
      </c>
      <c r="B18" s="399" t="s">
        <v>270</v>
      </c>
      <c r="C18" s="400"/>
      <c r="D18" s="36"/>
      <c r="E18" s="236"/>
      <c r="F18" s="151"/>
      <c r="G18" s="58"/>
      <c r="H18" s="37"/>
      <c r="I18" s="58"/>
      <c r="J18" s="58"/>
      <c r="K18" s="58"/>
      <c r="L18" s="36"/>
      <c r="M18" s="38"/>
    </row>
    <row r="19" spans="1:13" s="28" customFormat="1" ht="12.75" customHeight="1" x14ac:dyDescent="0.2">
      <c r="A19" s="132"/>
      <c r="B19" s="401">
        <v>1</v>
      </c>
      <c r="C19" s="402"/>
      <c r="D19" s="403"/>
      <c r="E19" s="379"/>
      <c r="F19" s="152"/>
      <c r="G19" s="41"/>
      <c r="H19" s="40"/>
      <c r="I19" s="41"/>
      <c r="J19" s="41"/>
      <c r="K19" s="41"/>
      <c r="L19" s="152"/>
      <c r="M19" s="42"/>
    </row>
    <row r="20" spans="1:13" s="28" customFormat="1" ht="12.75" customHeight="1" x14ac:dyDescent="0.2">
      <c r="A20" s="132"/>
      <c r="B20" s="401">
        <v>2</v>
      </c>
      <c r="C20" s="105"/>
      <c r="D20" s="404"/>
      <c r="E20" s="293"/>
      <c r="F20" s="156"/>
      <c r="G20" s="45"/>
      <c r="H20" s="44"/>
      <c r="I20" s="45"/>
      <c r="J20" s="45"/>
      <c r="K20" s="45"/>
      <c r="L20" s="156"/>
      <c r="M20" s="47"/>
    </row>
    <row r="21" spans="1:13" s="28" customFormat="1" ht="12.75" customHeight="1" thickBot="1" x14ac:dyDescent="0.25">
      <c r="A21" s="132"/>
      <c r="B21" s="401">
        <v>3</v>
      </c>
      <c r="C21" s="105"/>
      <c r="D21" s="404"/>
      <c r="E21" s="293"/>
      <c r="F21" s="156"/>
      <c r="G21" s="45"/>
      <c r="H21" s="107"/>
      <c r="I21" s="163"/>
      <c r="J21" s="163"/>
      <c r="K21" s="163"/>
      <c r="L21" s="161"/>
      <c r="M21" s="164"/>
    </row>
    <row r="22" spans="1:13" ht="12.75" customHeight="1" thickBot="1" x14ac:dyDescent="0.25">
      <c r="A22" s="127"/>
      <c r="B22" s="51" t="s">
        <v>271</v>
      </c>
      <c r="C22" s="35"/>
      <c r="D22" s="35"/>
      <c r="E22" s="261"/>
      <c r="F22" s="61"/>
      <c r="G22" s="53"/>
      <c r="H22" s="52"/>
      <c r="I22" s="201"/>
      <c r="J22" s="201">
        <f>SUM(J19:J21)</f>
        <v>0</v>
      </c>
      <c r="K22" s="201">
        <f>SUM(K19:K21)</f>
        <v>0</v>
      </c>
      <c r="L22" s="406"/>
      <c r="M22" s="407"/>
    </row>
    <row r="23" spans="1:13" s="28" customFormat="1" ht="12.75" customHeight="1" x14ac:dyDescent="0.2">
      <c r="A23" s="60"/>
      <c r="B23" s="34"/>
      <c r="C23" s="151"/>
      <c r="D23" s="36"/>
      <c r="E23" s="236"/>
      <c r="F23" s="151"/>
      <c r="G23" s="58"/>
      <c r="H23" s="30"/>
      <c r="I23" s="56"/>
      <c r="J23" s="56"/>
      <c r="K23" s="56"/>
      <c r="L23" s="31"/>
      <c r="M23" s="32"/>
    </row>
    <row r="24" spans="1:13" s="28" customFormat="1" ht="12.75" customHeight="1" x14ac:dyDescent="0.2">
      <c r="A24" s="132" t="s">
        <v>157</v>
      </c>
      <c r="B24" s="399" t="s">
        <v>272</v>
      </c>
      <c r="C24" s="400"/>
      <c r="D24" s="36"/>
      <c r="E24" s="236"/>
      <c r="F24" s="151"/>
      <c r="G24" s="58"/>
      <c r="H24" s="58"/>
      <c r="I24" s="58"/>
      <c r="J24" s="58"/>
      <c r="K24" s="58"/>
      <c r="L24" s="36"/>
      <c r="M24" s="38"/>
    </row>
    <row r="25" spans="1:13" s="28" customFormat="1" ht="12.75" customHeight="1" x14ac:dyDescent="0.2">
      <c r="A25" s="132"/>
      <c r="B25" s="401">
        <v>1</v>
      </c>
      <c r="C25" s="402"/>
      <c r="D25" s="403"/>
      <c r="E25" s="379"/>
      <c r="F25" s="152"/>
      <c r="G25" s="41"/>
      <c r="H25" s="40"/>
      <c r="I25" s="41"/>
      <c r="J25" s="41"/>
      <c r="K25" s="41"/>
      <c r="L25" s="152"/>
      <c r="M25" s="42"/>
    </row>
    <row r="26" spans="1:13" s="28" customFormat="1" ht="12.75" customHeight="1" x14ac:dyDescent="0.2">
      <c r="A26" s="132"/>
      <c r="B26" s="401">
        <v>2</v>
      </c>
      <c r="C26" s="105"/>
      <c r="D26" s="404"/>
      <c r="E26" s="293"/>
      <c r="F26" s="156"/>
      <c r="G26" s="45"/>
      <c r="H26" s="44"/>
      <c r="I26" s="45"/>
      <c r="J26" s="45"/>
      <c r="K26" s="45"/>
      <c r="L26" s="156"/>
      <c r="M26" s="47"/>
    </row>
    <row r="27" spans="1:13" s="28" customFormat="1" ht="12.75" customHeight="1" thickBot="1" x14ac:dyDescent="0.25">
      <c r="A27" s="132"/>
      <c r="B27" s="401">
        <v>3</v>
      </c>
      <c r="C27" s="105"/>
      <c r="D27" s="404"/>
      <c r="E27" s="293"/>
      <c r="F27" s="156"/>
      <c r="G27" s="45"/>
      <c r="H27" s="107"/>
      <c r="I27" s="163"/>
      <c r="J27" s="163"/>
      <c r="K27" s="163"/>
      <c r="L27" s="161"/>
      <c r="M27" s="164"/>
    </row>
    <row r="28" spans="1:13" ht="12.75" customHeight="1" thickBot="1" x14ac:dyDescent="0.25">
      <c r="A28" s="127"/>
      <c r="B28" s="51" t="s">
        <v>273</v>
      </c>
      <c r="C28" s="35"/>
      <c r="D28" s="35"/>
      <c r="E28" s="261"/>
      <c r="F28" s="61"/>
      <c r="G28" s="53"/>
      <c r="H28" s="52"/>
      <c r="I28" s="201"/>
      <c r="J28" s="201">
        <f>SUM(J25:J27)</f>
        <v>0</v>
      </c>
      <c r="K28" s="201">
        <f>SUM(K25:K27)</f>
        <v>0</v>
      </c>
      <c r="L28" s="406"/>
      <c r="M28" s="407"/>
    </row>
    <row r="29" spans="1:13" s="28" customFormat="1" ht="12.75" customHeight="1" x14ac:dyDescent="0.2">
      <c r="A29" s="132"/>
      <c r="B29" s="34"/>
      <c r="C29" s="36"/>
      <c r="D29" s="36"/>
      <c r="E29" s="236"/>
      <c r="F29" s="151"/>
      <c r="G29" s="58"/>
      <c r="H29" s="58"/>
      <c r="I29" s="58"/>
      <c r="J29" s="58"/>
      <c r="K29" s="58"/>
      <c r="L29" s="36"/>
      <c r="M29" s="38"/>
    </row>
    <row r="30" spans="1:13" s="28" customFormat="1" ht="12.75" customHeight="1" thickBot="1" x14ac:dyDescent="0.25">
      <c r="A30" s="251"/>
      <c r="B30" s="64"/>
      <c r="C30" s="369"/>
      <c r="D30" s="116"/>
      <c r="E30" s="390"/>
      <c r="F30" s="369"/>
      <c r="G30" s="351"/>
      <c r="H30" s="117"/>
      <c r="I30" s="351"/>
      <c r="J30" s="351"/>
      <c r="K30" s="351"/>
      <c r="L30" s="116"/>
      <c r="M30" s="118"/>
    </row>
    <row r="31" spans="1:13" s="722" customFormat="1" ht="12.75" customHeight="1" thickBot="1" x14ac:dyDescent="0.25">
      <c r="A31" s="1138"/>
      <c r="B31" s="1139"/>
      <c r="C31" s="1139"/>
      <c r="D31" s="704"/>
      <c r="E31" s="704"/>
      <c r="F31" s="704"/>
      <c r="G31" s="705"/>
      <c r="H31" s="706"/>
      <c r="I31" s="706"/>
      <c r="J31" s="706"/>
      <c r="K31" s="706">
        <f>K28+K22+K16</f>
        <v>0</v>
      </c>
      <c r="L31" s="704"/>
      <c r="M31" s="761"/>
    </row>
    <row r="32" spans="1:13" s="28" customFormat="1" ht="12.75" customHeight="1" x14ac:dyDescent="0.2">
      <c r="A32" s="77"/>
      <c r="B32" s="76"/>
      <c r="C32" s="77"/>
      <c r="D32" s="77"/>
      <c r="E32" s="77"/>
      <c r="F32" s="77"/>
      <c r="G32" s="77"/>
      <c r="H32" s="77"/>
      <c r="I32" s="78"/>
      <c r="J32" s="408"/>
      <c r="K32" s="408"/>
      <c r="L32" s="77"/>
      <c r="M32" s="77"/>
    </row>
    <row r="33" spans="1:14" s="28" customFormat="1" ht="12.75" customHeight="1" x14ac:dyDescent="0.2">
      <c r="A33" s="102" t="s">
        <v>140</v>
      </c>
      <c r="B33" s="81"/>
      <c r="C33" s="82"/>
      <c r="D33" s="82"/>
      <c r="E33" s="82"/>
      <c r="F33" s="82"/>
      <c r="G33" s="82"/>
      <c r="H33" s="82"/>
      <c r="I33" s="84"/>
      <c r="J33" s="85"/>
      <c r="K33" s="85"/>
      <c r="L33" s="82"/>
      <c r="M33" s="82"/>
    </row>
    <row r="34" spans="1:14" s="28" customFormat="1" ht="12.75" customHeight="1" x14ac:dyDescent="0.2">
      <c r="A34" s="82">
        <v>1</v>
      </c>
      <c r="B34" s="81" t="s">
        <v>163</v>
      </c>
      <c r="C34" s="82"/>
      <c r="D34" s="82"/>
      <c r="E34" s="82"/>
      <c r="F34" s="82"/>
      <c r="G34" s="82"/>
      <c r="H34" s="82"/>
      <c r="I34" s="84"/>
      <c r="J34" s="85"/>
      <c r="K34" s="85"/>
      <c r="L34" s="82"/>
      <c r="M34" s="82"/>
    </row>
    <row r="35" spans="1:14" s="28" customFormat="1" ht="12.75" customHeight="1" x14ac:dyDescent="0.2">
      <c r="A35" s="82">
        <v>2</v>
      </c>
      <c r="B35" s="81" t="s">
        <v>143</v>
      </c>
      <c r="C35" s="82"/>
      <c r="D35" s="82"/>
      <c r="E35" s="82"/>
      <c r="F35" s="82"/>
      <c r="G35" s="82"/>
      <c r="H35" s="82"/>
      <c r="I35" s="82"/>
      <c r="J35" s="383"/>
      <c r="K35" s="383"/>
      <c r="L35" s="82"/>
      <c r="M35" s="82"/>
    </row>
    <row r="36" spans="1:14" s="28" customFormat="1" ht="12.75" customHeight="1" x14ac:dyDescent="0.2">
      <c r="A36" s="82">
        <v>3</v>
      </c>
      <c r="B36" s="81" t="s">
        <v>142</v>
      </c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</row>
    <row r="37" spans="1:14" s="28" customFormat="1" ht="12.75" customHeight="1" x14ac:dyDescent="0.2">
      <c r="A37" s="82">
        <v>4</v>
      </c>
      <c r="B37" s="81" t="s">
        <v>143</v>
      </c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</row>
    <row r="38" spans="1:14" s="28" customFormat="1" ht="12.75" customHeight="1" x14ac:dyDescent="0.2">
      <c r="B38" s="87"/>
      <c r="C38" s="409"/>
      <c r="N38" s="410"/>
    </row>
    <row r="39" spans="1:14" s="28" customFormat="1" ht="12.75" customHeight="1" x14ac:dyDescent="0.2">
      <c r="B39" s="87"/>
    </row>
    <row r="40" spans="1:14" s="28" customFormat="1" ht="12.75" customHeight="1" x14ac:dyDescent="0.2">
      <c r="B40" s="87"/>
    </row>
    <row r="42" spans="1:14" ht="12.75" customHeight="1" x14ac:dyDescent="0.2">
      <c r="N42" s="185"/>
    </row>
  </sheetData>
  <mergeCells count="18">
    <mergeCell ref="A4:M4"/>
    <mergeCell ref="A1:M1"/>
    <mergeCell ref="A2:M2"/>
    <mergeCell ref="A3:M3"/>
    <mergeCell ref="A10:C10"/>
    <mergeCell ref="A31:C31"/>
    <mergeCell ref="M5:M9"/>
    <mergeCell ref="H7:H9"/>
    <mergeCell ref="I7:I9"/>
    <mergeCell ref="K5:K9"/>
    <mergeCell ref="L5:L9"/>
    <mergeCell ref="A5:C9"/>
    <mergeCell ref="D5:D9"/>
    <mergeCell ref="E5:E9"/>
    <mergeCell ref="F5:F9"/>
    <mergeCell ref="H5:I6"/>
    <mergeCell ref="J5:J9"/>
    <mergeCell ref="G5:G9"/>
  </mergeCells>
  <pageMargins left="0.5" right="0.5" top="1" bottom="0.5" header="0.2" footer="0.1"/>
  <pageSetup paperSize="5" scale="51" fitToHeight="0" orientation="landscape" r:id="rId1"/>
  <headerFooter>
    <oddFooter>&amp;R&amp;"Arial,Bold"&amp;10Page 50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9" tint="0.39997558519241921"/>
    <pageSetUpPr fitToPage="1"/>
  </sheetPr>
  <dimension ref="A1:Q44"/>
  <sheetViews>
    <sheetView showGridLines="0" topLeftCell="D1" zoomScale="85" zoomScaleNormal="85" zoomScaleSheetLayoutView="80" zoomScalePageLayoutView="40" workbookViewId="0">
      <selection activeCell="M23" sqref="M23"/>
    </sheetView>
  </sheetViews>
  <sheetFormatPr defaultRowHeight="12.75" customHeight="1" x14ac:dyDescent="0.2"/>
  <cols>
    <col min="1" max="1" width="2.85546875" style="4" customWidth="1"/>
    <col min="2" max="2" width="3.140625" style="4" customWidth="1"/>
    <col min="3" max="3" width="39.5703125" style="4" customWidth="1"/>
    <col min="4" max="4" width="23.140625" style="4" customWidth="1"/>
    <col min="5" max="5" width="13.42578125" style="4" customWidth="1"/>
    <col min="6" max="7" width="11.28515625" style="4" customWidth="1"/>
    <col min="8" max="8" width="17.28515625" style="4" customWidth="1"/>
    <col min="9" max="9" width="20.140625" style="4" customWidth="1"/>
    <col min="10" max="10" width="16.7109375" style="4" customWidth="1"/>
    <col min="11" max="12" width="19.140625" style="4" customWidth="1"/>
    <col min="13" max="15" width="18.42578125" style="4" customWidth="1"/>
    <col min="16" max="16" width="13.42578125" style="4" customWidth="1"/>
    <col min="17" max="17" width="6.42578125" style="4" customWidth="1"/>
    <col min="18" max="251" width="9.140625" style="4"/>
    <col min="252" max="252" width="2.85546875" style="4" customWidth="1"/>
    <col min="253" max="253" width="3.140625" style="4" customWidth="1"/>
    <col min="254" max="254" width="39.5703125" style="4" customWidth="1"/>
    <col min="255" max="255" width="23.140625" style="4" customWidth="1"/>
    <col min="256" max="256" width="13.42578125" style="4" customWidth="1"/>
    <col min="257" max="258" width="11.28515625" style="4" customWidth="1"/>
    <col min="259" max="259" width="17.28515625" style="4" customWidth="1"/>
    <col min="260" max="261" width="16.140625" style="4" customWidth="1"/>
    <col min="262" max="262" width="20.140625" style="4" customWidth="1"/>
    <col min="263" max="263" width="16.7109375" style="4" customWidth="1"/>
    <col min="264" max="266" width="20.140625" style="4" customWidth="1"/>
    <col min="267" max="268" width="19.140625" style="4" customWidth="1"/>
    <col min="269" max="271" width="18.42578125" style="4" customWidth="1"/>
    <col min="272" max="272" width="13.42578125" style="4" customWidth="1"/>
    <col min="273" max="273" width="6.42578125" style="4" customWidth="1"/>
    <col min="274" max="507" width="9.140625" style="4"/>
    <col min="508" max="508" width="2.85546875" style="4" customWidth="1"/>
    <col min="509" max="509" width="3.140625" style="4" customWidth="1"/>
    <col min="510" max="510" width="39.5703125" style="4" customWidth="1"/>
    <col min="511" max="511" width="23.140625" style="4" customWidth="1"/>
    <col min="512" max="512" width="13.42578125" style="4" customWidth="1"/>
    <col min="513" max="514" width="11.28515625" style="4" customWidth="1"/>
    <col min="515" max="515" width="17.28515625" style="4" customWidth="1"/>
    <col min="516" max="517" width="16.140625" style="4" customWidth="1"/>
    <col min="518" max="518" width="20.140625" style="4" customWidth="1"/>
    <col min="519" max="519" width="16.7109375" style="4" customWidth="1"/>
    <col min="520" max="522" width="20.140625" style="4" customWidth="1"/>
    <col min="523" max="524" width="19.140625" style="4" customWidth="1"/>
    <col min="525" max="527" width="18.42578125" style="4" customWidth="1"/>
    <col min="528" max="528" width="13.42578125" style="4" customWidth="1"/>
    <col min="529" max="529" width="6.42578125" style="4" customWidth="1"/>
    <col min="530" max="763" width="9.140625" style="4"/>
    <col min="764" max="764" width="2.85546875" style="4" customWidth="1"/>
    <col min="765" max="765" width="3.140625" style="4" customWidth="1"/>
    <col min="766" max="766" width="39.5703125" style="4" customWidth="1"/>
    <col min="767" max="767" width="23.140625" style="4" customWidth="1"/>
    <col min="768" max="768" width="13.42578125" style="4" customWidth="1"/>
    <col min="769" max="770" width="11.28515625" style="4" customWidth="1"/>
    <col min="771" max="771" width="17.28515625" style="4" customWidth="1"/>
    <col min="772" max="773" width="16.140625" style="4" customWidth="1"/>
    <col min="774" max="774" width="20.140625" style="4" customWidth="1"/>
    <col min="775" max="775" width="16.7109375" style="4" customWidth="1"/>
    <col min="776" max="778" width="20.140625" style="4" customWidth="1"/>
    <col min="779" max="780" width="19.140625" style="4" customWidth="1"/>
    <col min="781" max="783" width="18.42578125" style="4" customWidth="1"/>
    <col min="784" max="784" width="13.42578125" style="4" customWidth="1"/>
    <col min="785" max="785" width="6.42578125" style="4" customWidth="1"/>
    <col min="786" max="1019" width="9.140625" style="4"/>
    <col min="1020" max="1020" width="2.85546875" style="4" customWidth="1"/>
    <col min="1021" max="1021" width="3.140625" style="4" customWidth="1"/>
    <col min="1022" max="1022" width="39.5703125" style="4" customWidth="1"/>
    <col min="1023" max="1023" width="23.140625" style="4" customWidth="1"/>
    <col min="1024" max="1024" width="13.42578125" style="4" customWidth="1"/>
    <col min="1025" max="1026" width="11.28515625" style="4" customWidth="1"/>
    <col min="1027" max="1027" width="17.28515625" style="4" customWidth="1"/>
    <col min="1028" max="1029" width="16.140625" style="4" customWidth="1"/>
    <col min="1030" max="1030" width="20.140625" style="4" customWidth="1"/>
    <col min="1031" max="1031" width="16.7109375" style="4" customWidth="1"/>
    <col min="1032" max="1034" width="20.140625" style="4" customWidth="1"/>
    <col min="1035" max="1036" width="19.140625" style="4" customWidth="1"/>
    <col min="1037" max="1039" width="18.42578125" style="4" customWidth="1"/>
    <col min="1040" max="1040" width="13.42578125" style="4" customWidth="1"/>
    <col min="1041" max="1041" width="6.42578125" style="4" customWidth="1"/>
    <col min="1042" max="1275" width="9.140625" style="4"/>
    <col min="1276" max="1276" width="2.85546875" style="4" customWidth="1"/>
    <col min="1277" max="1277" width="3.140625" style="4" customWidth="1"/>
    <col min="1278" max="1278" width="39.5703125" style="4" customWidth="1"/>
    <col min="1279" max="1279" width="23.140625" style="4" customWidth="1"/>
    <col min="1280" max="1280" width="13.42578125" style="4" customWidth="1"/>
    <col min="1281" max="1282" width="11.28515625" style="4" customWidth="1"/>
    <col min="1283" max="1283" width="17.28515625" style="4" customWidth="1"/>
    <col min="1284" max="1285" width="16.140625" style="4" customWidth="1"/>
    <col min="1286" max="1286" width="20.140625" style="4" customWidth="1"/>
    <col min="1287" max="1287" width="16.7109375" style="4" customWidth="1"/>
    <col min="1288" max="1290" width="20.140625" style="4" customWidth="1"/>
    <col min="1291" max="1292" width="19.140625" style="4" customWidth="1"/>
    <col min="1293" max="1295" width="18.42578125" style="4" customWidth="1"/>
    <col min="1296" max="1296" width="13.42578125" style="4" customWidth="1"/>
    <col min="1297" max="1297" width="6.42578125" style="4" customWidth="1"/>
    <col min="1298" max="1531" width="9.140625" style="4"/>
    <col min="1532" max="1532" width="2.85546875" style="4" customWidth="1"/>
    <col min="1533" max="1533" width="3.140625" style="4" customWidth="1"/>
    <col min="1534" max="1534" width="39.5703125" style="4" customWidth="1"/>
    <col min="1535" max="1535" width="23.140625" style="4" customWidth="1"/>
    <col min="1536" max="1536" width="13.42578125" style="4" customWidth="1"/>
    <col min="1537" max="1538" width="11.28515625" style="4" customWidth="1"/>
    <col min="1539" max="1539" width="17.28515625" style="4" customWidth="1"/>
    <col min="1540" max="1541" width="16.140625" style="4" customWidth="1"/>
    <col min="1542" max="1542" width="20.140625" style="4" customWidth="1"/>
    <col min="1543" max="1543" width="16.7109375" style="4" customWidth="1"/>
    <col min="1544" max="1546" width="20.140625" style="4" customWidth="1"/>
    <col min="1547" max="1548" width="19.140625" style="4" customWidth="1"/>
    <col min="1549" max="1551" width="18.42578125" style="4" customWidth="1"/>
    <col min="1552" max="1552" width="13.42578125" style="4" customWidth="1"/>
    <col min="1553" max="1553" width="6.42578125" style="4" customWidth="1"/>
    <col min="1554" max="1787" width="9.140625" style="4"/>
    <col min="1788" max="1788" width="2.85546875" style="4" customWidth="1"/>
    <col min="1789" max="1789" width="3.140625" style="4" customWidth="1"/>
    <col min="1790" max="1790" width="39.5703125" style="4" customWidth="1"/>
    <col min="1791" max="1791" width="23.140625" style="4" customWidth="1"/>
    <col min="1792" max="1792" width="13.42578125" style="4" customWidth="1"/>
    <col min="1793" max="1794" width="11.28515625" style="4" customWidth="1"/>
    <col min="1795" max="1795" width="17.28515625" style="4" customWidth="1"/>
    <col min="1796" max="1797" width="16.140625" style="4" customWidth="1"/>
    <col min="1798" max="1798" width="20.140625" style="4" customWidth="1"/>
    <col min="1799" max="1799" width="16.7109375" style="4" customWidth="1"/>
    <col min="1800" max="1802" width="20.140625" style="4" customWidth="1"/>
    <col min="1803" max="1804" width="19.140625" style="4" customWidth="1"/>
    <col min="1805" max="1807" width="18.42578125" style="4" customWidth="1"/>
    <col min="1808" max="1808" width="13.42578125" style="4" customWidth="1"/>
    <col min="1809" max="1809" width="6.42578125" style="4" customWidth="1"/>
    <col min="1810" max="2043" width="9.140625" style="4"/>
    <col min="2044" max="2044" width="2.85546875" style="4" customWidth="1"/>
    <col min="2045" max="2045" width="3.140625" style="4" customWidth="1"/>
    <col min="2046" max="2046" width="39.5703125" style="4" customWidth="1"/>
    <col min="2047" max="2047" width="23.140625" style="4" customWidth="1"/>
    <col min="2048" max="2048" width="13.42578125" style="4" customWidth="1"/>
    <col min="2049" max="2050" width="11.28515625" style="4" customWidth="1"/>
    <col min="2051" max="2051" width="17.28515625" style="4" customWidth="1"/>
    <col min="2052" max="2053" width="16.140625" style="4" customWidth="1"/>
    <col min="2054" max="2054" width="20.140625" style="4" customWidth="1"/>
    <col min="2055" max="2055" width="16.7109375" style="4" customWidth="1"/>
    <col min="2056" max="2058" width="20.140625" style="4" customWidth="1"/>
    <col min="2059" max="2060" width="19.140625" style="4" customWidth="1"/>
    <col min="2061" max="2063" width="18.42578125" style="4" customWidth="1"/>
    <col min="2064" max="2064" width="13.42578125" style="4" customWidth="1"/>
    <col min="2065" max="2065" width="6.42578125" style="4" customWidth="1"/>
    <col min="2066" max="2299" width="9.140625" style="4"/>
    <col min="2300" max="2300" width="2.85546875" style="4" customWidth="1"/>
    <col min="2301" max="2301" width="3.140625" style="4" customWidth="1"/>
    <col min="2302" max="2302" width="39.5703125" style="4" customWidth="1"/>
    <col min="2303" max="2303" width="23.140625" style="4" customWidth="1"/>
    <col min="2304" max="2304" width="13.42578125" style="4" customWidth="1"/>
    <col min="2305" max="2306" width="11.28515625" style="4" customWidth="1"/>
    <col min="2307" max="2307" width="17.28515625" style="4" customWidth="1"/>
    <col min="2308" max="2309" width="16.140625" style="4" customWidth="1"/>
    <col min="2310" max="2310" width="20.140625" style="4" customWidth="1"/>
    <col min="2311" max="2311" width="16.7109375" style="4" customWidth="1"/>
    <col min="2312" max="2314" width="20.140625" style="4" customWidth="1"/>
    <col min="2315" max="2316" width="19.140625" style="4" customWidth="1"/>
    <col min="2317" max="2319" width="18.42578125" style="4" customWidth="1"/>
    <col min="2320" max="2320" width="13.42578125" style="4" customWidth="1"/>
    <col min="2321" max="2321" width="6.42578125" style="4" customWidth="1"/>
    <col min="2322" max="2555" width="9.140625" style="4"/>
    <col min="2556" max="2556" width="2.85546875" style="4" customWidth="1"/>
    <col min="2557" max="2557" width="3.140625" style="4" customWidth="1"/>
    <col min="2558" max="2558" width="39.5703125" style="4" customWidth="1"/>
    <col min="2559" max="2559" width="23.140625" style="4" customWidth="1"/>
    <col min="2560" max="2560" width="13.42578125" style="4" customWidth="1"/>
    <col min="2561" max="2562" width="11.28515625" style="4" customWidth="1"/>
    <col min="2563" max="2563" width="17.28515625" style="4" customWidth="1"/>
    <col min="2564" max="2565" width="16.140625" style="4" customWidth="1"/>
    <col min="2566" max="2566" width="20.140625" style="4" customWidth="1"/>
    <col min="2567" max="2567" width="16.7109375" style="4" customWidth="1"/>
    <col min="2568" max="2570" width="20.140625" style="4" customWidth="1"/>
    <col min="2571" max="2572" width="19.140625" style="4" customWidth="1"/>
    <col min="2573" max="2575" width="18.42578125" style="4" customWidth="1"/>
    <col min="2576" max="2576" width="13.42578125" style="4" customWidth="1"/>
    <col min="2577" max="2577" width="6.42578125" style="4" customWidth="1"/>
    <col min="2578" max="2811" width="9.140625" style="4"/>
    <col min="2812" max="2812" width="2.85546875" style="4" customWidth="1"/>
    <col min="2813" max="2813" width="3.140625" style="4" customWidth="1"/>
    <col min="2814" max="2814" width="39.5703125" style="4" customWidth="1"/>
    <col min="2815" max="2815" width="23.140625" style="4" customWidth="1"/>
    <col min="2816" max="2816" width="13.42578125" style="4" customWidth="1"/>
    <col min="2817" max="2818" width="11.28515625" style="4" customWidth="1"/>
    <col min="2819" max="2819" width="17.28515625" style="4" customWidth="1"/>
    <col min="2820" max="2821" width="16.140625" style="4" customWidth="1"/>
    <col min="2822" max="2822" width="20.140625" style="4" customWidth="1"/>
    <col min="2823" max="2823" width="16.7109375" style="4" customWidth="1"/>
    <col min="2824" max="2826" width="20.140625" style="4" customWidth="1"/>
    <col min="2827" max="2828" width="19.140625" style="4" customWidth="1"/>
    <col min="2829" max="2831" width="18.42578125" style="4" customWidth="1"/>
    <col min="2832" max="2832" width="13.42578125" style="4" customWidth="1"/>
    <col min="2833" max="2833" width="6.42578125" style="4" customWidth="1"/>
    <col min="2834" max="3067" width="9.140625" style="4"/>
    <col min="3068" max="3068" width="2.85546875" style="4" customWidth="1"/>
    <col min="3069" max="3069" width="3.140625" style="4" customWidth="1"/>
    <col min="3070" max="3070" width="39.5703125" style="4" customWidth="1"/>
    <col min="3071" max="3071" width="23.140625" style="4" customWidth="1"/>
    <col min="3072" max="3072" width="13.42578125" style="4" customWidth="1"/>
    <col min="3073" max="3074" width="11.28515625" style="4" customWidth="1"/>
    <col min="3075" max="3075" width="17.28515625" style="4" customWidth="1"/>
    <col min="3076" max="3077" width="16.140625" style="4" customWidth="1"/>
    <col min="3078" max="3078" width="20.140625" style="4" customWidth="1"/>
    <col min="3079" max="3079" width="16.7109375" style="4" customWidth="1"/>
    <col min="3080" max="3082" width="20.140625" style="4" customWidth="1"/>
    <col min="3083" max="3084" width="19.140625" style="4" customWidth="1"/>
    <col min="3085" max="3087" width="18.42578125" style="4" customWidth="1"/>
    <col min="3088" max="3088" width="13.42578125" style="4" customWidth="1"/>
    <col min="3089" max="3089" width="6.42578125" style="4" customWidth="1"/>
    <col min="3090" max="3323" width="9.140625" style="4"/>
    <col min="3324" max="3324" width="2.85546875" style="4" customWidth="1"/>
    <col min="3325" max="3325" width="3.140625" style="4" customWidth="1"/>
    <col min="3326" max="3326" width="39.5703125" style="4" customWidth="1"/>
    <col min="3327" max="3327" width="23.140625" style="4" customWidth="1"/>
    <col min="3328" max="3328" width="13.42578125" style="4" customWidth="1"/>
    <col min="3329" max="3330" width="11.28515625" style="4" customWidth="1"/>
    <col min="3331" max="3331" width="17.28515625" style="4" customWidth="1"/>
    <col min="3332" max="3333" width="16.140625" style="4" customWidth="1"/>
    <col min="3334" max="3334" width="20.140625" style="4" customWidth="1"/>
    <col min="3335" max="3335" width="16.7109375" style="4" customWidth="1"/>
    <col min="3336" max="3338" width="20.140625" style="4" customWidth="1"/>
    <col min="3339" max="3340" width="19.140625" style="4" customWidth="1"/>
    <col min="3341" max="3343" width="18.42578125" style="4" customWidth="1"/>
    <col min="3344" max="3344" width="13.42578125" style="4" customWidth="1"/>
    <col min="3345" max="3345" width="6.42578125" style="4" customWidth="1"/>
    <col min="3346" max="3579" width="9.140625" style="4"/>
    <col min="3580" max="3580" width="2.85546875" style="4" customWidth="1"/>
    <col min="3581" max="3581" width="3.140625" style="4" customWidth="1"/>
    <col min="3582" max="3582" width="39.5703125" style="4" customWidth="1"/>
    <col min="3583" max="3583" width="23.140625" style="4" customWidth="1"/>
    <col min="3584" max="3584" width="13.42578125" style="4" customWidth="1"/>
    <col min="3585" max="3586" width="11.28515625" style="4" customWidth="1"/>
    <col min="3587" max="3587" width="17.28515625" style="4" customWidth="1"/>
    <col min="3588" max="3589" width="16.140625" style="4" customWidth="1"/>
    <col min="3590" max="3590" width="20.140625" style="4" customWidth="1"/>
    <col min="3591" max="3591" width="16.7109375" style="4" customWidth="1"/>
    <col min="3592" max="3594" width="20.140625" style="4" customWidth="1"/>
    <col min="3595" max="3596" width="19.140625" style="4" customWidth="1"/>
    <col min="3597" max="3599" width="18.42578125" style="4" customWidth="1"/>
    <col min="3600" max="3600" width="13.42578125" style="4" customWidth="1"/>
    <col min="3601" max="3601" width="6.42578125" style="4" customWidth="1"/>
    <col min="3602" max="3835" width="9.140625" style="4"/>
    <col min="3836" max="3836" width="2.85546875" style="4" customWidth="1"/>
    <col min="3837" max="3837" width="3.140625" style="4" customWidth="1"/>
    <col min="3838" max="3838" width="39.5703125" style="4" customWidth="1"/>
    <col min="3839" max="3839" width="23.140625" style="4" customWidth="1"/>
    <col min="3840" max="3840" width="13.42578125" style="4" customWidth="1"/>
    <col min="3841" max="3842" width="11.28515625" style="4" customWidth="1"/>
    <col min="3843" max="3843" width="17.28515625" style="4" customWidth="1"/>
    <col min="3844" max="3845" width="16.140625" style="4" customWidth="1"/>
    <col min="3846" max="3846" width="20.140625" style="4" customWidth="1"/>
    <col min="3847" max="3847" width="16.7109375" style="4" customWidth="1"/>
    <col min="3848" max="3850" width="20.140625" style="4" customWidth="1"/>
    <col min="3851" max="3852" width="19.140625" style="4" customWidth="1"/>
    <col min="3853" max="3855" width="18.42578125" style="4" customWidth="1"/>
    <col min="3856" max="3856" width="13.42578125" style="4" customWidth="1"/>
    <col min="3857" max="3857" width="6.42578125" style="4" customWidth="1"/>
    <col min="3858" max="4091" width="9.140625" style="4"/>
    <col min="4092" max="4092" width="2.85546875" style="4" customWidth="1"/>
    <col min="4093" max="4093" width="3.140625" style="4" customWidth="1"/>
    <col min="4094" max="4094" width="39.5703125" style="4" customWidth="1"/>
    <col min="4095" max="4095" width="23.140625" style="4" customWidth="1"/>
    <col min="4096" max="4096" width="13.42578125" style="4" customWidth="1"/>
    <col min="4097" max="4098" width="11.28515625" style="4" customWidth="1"/>
    <col min="4099" max="4099" width="17.28515625" style="4" customWidth="1"/>
    <col min="4100" max="4101" width="16.140625" style="4" customWidth="1"/>
    <col min="4102" max="4102" width="20.140625" style="4" customWidth="1"/>
    <col min="4103" max="4103" width="16.7109375" style="4" customWidth="1"/>
    <col min="4104" max="4106" width="20.140625" style="4" customWidth="1"/>
    <col min="4107" max="4108" width="19.140625" style="4" customWidth="1"/>
    <col min="4109" max="4111" width="18.42578125" style="4" customWidth="1"/>
    <col min="4112" max="4112" width="13.42578125" style="4" customWidth="1"/>
    <col min="4113" max="4113" width="6.42578125" style="4" customWidth="1"/>
    <col min="4114" max="4347" width="9.140625" style="4"/>
    <col min="4348" max="4348" width="2.85546875" style="4" customWidth="1"/>
    <col min="4349" max="4349" width="3.140625" style="4" customWidth="1"/>
    <col min="4350" max="4350" width="39.5703125" style="4" customWidth="1"/>
    <col min="4351" max="4351" width="23.140625" style="4" customWidth="1"/>
    <col min="4352" max="4352" width="13.42578125" style="4" customWidth="1"/>
    <col min="4353" max="4354" width="11.28515625" style="4" customWidth="1"/>
    <col min="4355" max="4355" width="17.28515625" style="4" customWidth="1"/>
    <col min="4356" max="4357" width="16.140625" style="4" customWidth="1"/>
    <col min="4358" max="4358" width="20.140625" style="4" customWidth="1"/>
    <col min="4359" max="4359" width="16.7109375" style="4" customWidth="1"/>
    <col min="4360" max="4362" width="20.140625" style="4" customWidth="1"/>
    <col min="4363" max="4364" width="19.140625" style="4" customWidth="1"/>
    <col min="4365" max="4367" width="18.42578125" style="4" customWidth="1"/>
    <col min="4368" max="4368" width="13.42578125" style="4" customWidth="1"/>
    <col min="4369" max="4369" width="6.42578125" style="4" customWidth="1"/>
    <col min="4370" max="4603" width="9.140625" style="4"/>
    <col min="4604" max="4604" width="2.85546875" style="4" customWidth="1"/>
    <col min="4605" max="4605" width="3.140625" style="4" customWidth="1"/>
    <col min="4606" max="4606" width="39.5703125" style="4" customWidth="1"/>
    <col min="4607" max="4607" width="23.140625" style="4" customWidth="1"/>
    <col min="4608" max="4608" width="13.42578125" style="4" customWidth="1"/>
    <col min="4609" max="4610" width="11.28515625" style="4" customWidth="1"/>
    <col min="4611" max="4611" width="17.28515625" style="4" customWidth="1"/>
    <col min="4612" max="4613" width="16.140625" style="4" customWidth="1"/>
    <col min="4614" max="4614" width="20.140625" style="4" customWidth="1"/>
    <col min="4615" max="4615" width="16.7109375" style="4" customWidth="1"/>
    <col min="4616" max="4618" width="20.140625" style="4" customWidth="1"/>
    <col min="4619" max="4620" width="19.140625" style="4" customWidth="1"/>
    <col min="4621" max="4623" width="18.42578125" style="4" customWidth="1"/>
    <col min="4624" max="4624" width="13.42578125" style="4" customWidth="1"/>
    <col min="4625" max="4625" width="6.42578125" style="4" customWidth="1"/>
    <col min="4626" max="4859" width="9.140625" style="4"/>
    <col min="4860" max="4860" width="2.85546875" style="4" customWidth="1"/>
    <col min="4861" max="4861" width="3.140625" style="4" customWidth="1"/>
    <col min="4862" max="4862" width="39.5703125" style="4" customWidth="1"/>
    <col min="4863" max="4863" width="23.140625" style="4" customWidth="1"/>
    <col min="4864" max="4864" width="13.42578125" style="4" customWidth="1"/>
    <col min="4865" max="4866" width="11.28515625" style="4" customWidth="1"/>
    <col min="4867" max="4867" width="17.28515625" style="4" customWidth="1"/>
    <col min="4868" max="4869" width="16.140625" style="4" customWidth="1"/>
    <col min="4870" max="4870" width="20.140625" style="4" customWidth="1"/>
    <col min="4871" max="4871" width="16.7109375" style="4" customWidth="1"/>
    <col min="4872" max="4874" width="20.140625" style="4" customWidth="1"/>
    <col min="4875" max="4876" width="19.140625" style="4" customWidth="1"/>
    <col min="4877" max="4879" width="18.42578125" style="4" customWidth="1"/>
    <col min="4880" max="4880" width="13.42578125" style="4" customWidth="1"/>
    <col min="4881" max="4881" width="6.42578125" style="4" customWidth="1"/>
    <col min="4882" max="5115" width="9.140625" style="4"/>
    <col min="5116" max="5116" width="2.85546875" style="4" customWidth="1"/>
    <col min="5117" max="5117" width="3.140625" style="4" customWidth="1"/>
    <col min="5118" max="5118" width="39.5703125" style="4" customWidth="1"/>
    <col min="5119" max="5119" width="23.140625" style="4" customWidth="1"/>
    <col min="5120" max="5120" width="13.42578125" style="4" customWidth="1"/>
    <col min="5121" max="5122" width="11.28515625" style="4" customWidth="1"/>
    <col min="5123" max="5123" width="17.28515625" style="4" customWidth="1"/>
    <col min="5124" max="5125" width="16.140625" style="4" customWidth="1"/>
    <col min="5126" max="5126" width="20.140625" style="4" customWidth="1"/>
    <col min="5127" max="5127" width="16.7109375" style="4" customWidth="1"/>
    <col min="5128" max="5130" width="20.140625" style="4" customWidth="1"/>
    <col min="5131" max="5132" width="19.140625" style="4" customWidth="1"/>
    <col min="5133" max="5135" width="18.42578125" style="4" customWidth="1"/>
    <col min="5136" max="5136" width="13.42578125" style="4" customWidth="1"/>
    <col min="5137" max="5137" width="6.42578125" style="4" customWidth="1"/>
    <col min="5138" max="5371" width="9.140625" style="4"/>
    <col min="5372" max="5372" width="2.85546875" style="4" customWidth="1"/>
    <col min="5373" max="5373" width="3.140625" style="4" customWidth="1"/>
    <col min="5374" max="5374" width="39.5703125" style="4" customWidth="1"/>
    <col min="5375" max="5375" width="23.140625" style="4" customWidth="1"/>
    <col min="5376" max="5376" width="13.42578125" style="4" customWidth="1"/>
    <col min="5377" max="5378" width="11.28515625" style="4" customWidth="1"/>
    <col min="5379" max="5379" width="17.28515625" style="4" customWidth="1"/>
    <col min="5380" max="5381" width="16.140625" style="4" customWidth="1"/>
    <col min="5382" max="5382" width="20.140625" style="4" customWidth="1"/>
    <col min="5383" max="5383" width="16.7109375" style="4" customWidth="1"/>
    <col min="5384" max="5386" width="20.140625" style="4" customWidth="1"/>
    <col min="5387" max="5388" width="19.140625" style="4" customWidth="1"/>
    <col min="5389" max="5391" width="18.42578125" style="4" customWidth="1"/>
    <col min="5392" max="5392" width="13.42578125" style="4" customWidth="1"/>
    <col min="5393" max="5393" width="6.42578125" style="4" customWidth="1"/>
    <col min="5394" max="5627" width="9.140625" style="4"/>
    <col min="5628" max="5628" width="2.85546875" style="4" customWidth="1"/>
    <col min="5629" max="5629" width="3.140625" style="4" customWidth="1"/>
    <col min="5630" max="5630" width="39.5703125" style="4" customWidth="1"/>
    <col min="5631" max="5631" width="23.140625" style="4" customWidth="1"/>
    <col min="5632" max="5632" width="13.42578125" style="4" customWidth="1"/>
    <col min="5633" max="5634" width="11.28515625" style="4" customWidth="1"/>
    <col min="5635" max="5635" width="17.28515625" style="4" customWidth="1"/>
    <col min="5636" max="5637" width="16.140625" style="4" customWidth="1"/>
    <col min="5638" max="5638" width="20.140625" style="4" customWidth="1"/>
    <col min="5639" max="5639" width="16.7109375" style="4" customWidth="1"/>
    <col min="5640" max="5642" width="20.140625" style="4" customWidth="1"/>
    <col min="5643" max="5644" width="19.140625" style="4" customWidth="1"/>
    <col min="5645" max="5647" width="18.42578125" style="4" customWidth="1"/>
    <col min="5648" max="5648" width="13.42578125" style="4" customWidth="1"/>
    <col min="5649" max="5649" width="6.42578125" style="4" customWidth="1"/>
    <col min="5650" max="5883" width="9.140625" style="4"/>
    <col min="5884" max="5884" width="2.85546875" style="4" customWidth="1"/>
    <col min="5885" max="5885" width="3.140625" style="4" customWidth="1"/>
    <col min="5886" max="5886" width="39.5703125" style="4" customWidth="1"/>
    <col min="5887" max="5887" width="23.140625" style="4" customWidth="1"/>
    <col min="5888" max="5888" width="13.42578125" style="4" customWidth="1"/>
    <col min="5889" max="5890" width="11.28515625" style="4" customWidth="1"/>
    <col min="5891" max="5891" width="17.28515625" style="4" customWidth="1"/>
    <col min="5892" max="5893" width="16.140625" style="4" customWidth="1"/>
    <col min="5894" max="5894" width="20.140625" style="4" customWidth="1"/>
    <col min="5895" max="5895" width="16.7109375" style="4" customWidth="1"/>
    <col min="5896" max="5898" width="20.140625" style="4" customWidth="1"/>
    <col min="5899" max="5900" width="19.140625" style="4" customWidth="1"/>
    <col min="5901" max="5903" width="18.42578125" style="4" customWidth="1"/>
    <col min="5904" max="5904" width="13.42578125" style="4" customWidth="1"/>
    <col min="5905" max="5905" width="6.42578125" style="4" customWidth="1"/>
    <col min="5906" max="6139" width="9.140625" style="4"/>
    <col min="6140" max="6140" width="2.85546875" style="4" customWidth="1"/>
    <col min="6141" max="6141" width="3.140625" style="4" customWidth="1"/>
    <col min="6142" max="6142" width="39.5703125" style="4" customWidth="1"/>
    <col min="6143" max="6143" width="23.140625" style="4" customWidth="1"/>
    <col min="6144" max="6144" width="13.42578125" style="4" customWidth="1"/>
    <col min="6145" max="6146" width="11.28515625" style="4" customWidth="1"/>
    <col min="6147" max="6147" width="17.28515625" style="4" customWidth="1"/>
    <col min="6148" max="6149" width="16.140625" style="4" customWidth="1"/>
    <col min="6150" max="6150" width="20.140625" style="4" customWidth="1"/>
    <col min="6151" max="6151" width="16.7109375" style="4" customWidth="1"/>
    <col min="6152" max="6154" width="20.140625" style="4" customWidth="1"/>
    <col min="6155" max="6156" width="19.140625" style="4" customWidth="1"/>
    <col min="6157" max="6159" width="18.42578125" style="4" customWidth="1"/>
    <col min="6160" max="6160" width="13.42578125" style="4" customWidth="1"/>
    <col min="6161" max="6161" width="6.42578125" style="4" customWidth="1"/>
    <col min="6162" max="6395" width="9.140625" style="4"/>
    <col min="6396" max="6396" width="2.85546875" style="4" customWidth="1"/>
    <col min="6397" max="6397" width="3.140625" style="4" customWidth="1"/>
    <col min="6398" max="6398" width="39.5703125" style="4" customWidth="1"/>
    <col min="6399" max="6399" width="23.140625" style="4" customWidth="1"/>
    <col min="6400" max="6400" width="13.42578125" style="4" customWidth="1"/>
    <col min="6401" max="6402" width="11.28515625" style="4" customWidth="1"/>
    <col min="6403" max="6403" width="17.28515625" style="4" customWidth="1"/>
    <col min="6404" max="6405" width="16.140625" style="4" customWidth="1"/>
    <col min="6406" max="6406" width="20.140625" style="4" customWidth="1"/>
    <col min="6407" max="6407" width="16.7109375" style="4" customWidth="1"/>
    <col min="6408" max="6410" width="20.140625" style="4" customWidth="1"/>
    <col min="6411" max="6412" width="19.140625" style="4" customWidth="1"/>
    <col min="6413" max="6415" width="18.42578125" style="4" customWidth="1"/>
    <col min="6416" max="6416" width="13.42578125" style="4" customWidth="1"/>
    <col min="6417" max="6417" width="6.42578125" style="4" customWidth="1"/>
    <col min="6418" max="6651" width="9.140625" style="4"/>
    <col min="6652" max="6652" width="2.85546875" style="4" customWidth="1"/>
    <col min="6653" max="6653" width="3.140625" style="4" customWidth="1"/>
    <col min="6654" max="6654" width="39.5703125" style="4" customWidth="1"/>
    <col min="6655" max="6655" width="23.140625" style="4" customWidth="1"/>
    <col min="6656" max="6656" width="13.42578125" style="4" customWidth="1"/>
    <col min="6657" max="6658" width="11.28515625" style="4" customWidth="1"/>
    <col min="6659" max="6659" width="17.28515625" style="4" customWidth="1"/>
    <col min="6660" max="6661" width="16.140625" style="4" customWidth="1"/>
    <col min="6662" max="6662" width="20.140625" style="4" customWidth="1"/>
    <col min="6663" max="6663" width="16.7109375" style="4" customWidth="1"/>
    <col min="6664" max="6666" width="20.140625" style="4" customWidth="1"/>
    <col min="6667" max="6668" width="19.140625" style="4" customWidth="1"/>
    <col min="6669" max="6671" width="18.42578125" style="4" customWidth="1"/>
    <col min="6672" max="6672" width="13.42578125" style="4" customWidth="1"/>
    <col min="6673" max="6673" width="6.42578125" style="4" customWidth="1"/>
    <col min="6674" max="6907" width="9.140625" style="4"/>
    <col min="6908" max="6908" width="2.85546875" style="4" customWidth="1"/>
    <col min="6909" max="6909" width="3.140625" style="4" customWidth="1"/>
    <col min="6910" max="6910" width="39.5703125" style="4" customWidth="1"/>
    <col min="6911" max="6911" width="23.140625" style="4" customWidth="1"/>
    <col min="6912" max="6912" width="13.42578125" style="4" customWidth="1"/>
    <col min="6913" max="6914" width="11.28515625" style="4" customWidth="1"/>
    <col min="6915" max="6915" width="17.28515625" style="4" customWidth="1"/>
    <col min="6916" max="6917" width="16.140625" style="4" customWidth="1"/>
    <col min="6918" max="6918" width="20.140625" style="4" customWidth="1"/>
    <col min="6919" max="6919" width="16.7109375" style="4" customWidth="1"/>
    <col min="6920" max="6922" width="20.140625" style="4" customWidth="1"/>
    <col min="6923" max="6924" width="19.140625" style="4" customWidth="1"/>
    <col min="6925" max="6927" width="18.42578125" style="4" customWidth="1"/>
    <col min="6928" max="6928" width="13.42578125" style="4" customWidth="1"/>
    <col min="6929" max="6929" width="6.42578125" style="4" customWidth="1"/>
    <col min="6930" max="7163" width="9.140625" style="4"/>
    <col min="7164" max="7164" width="2.85546875" style="4" customWidth="1"/>
    <col min="7165" max="7165" width="3.140625" style="4" customWidth="1"/>
    <col min="7166" max="7166" width="39.5703125" style="4" customWidth="1"/>
    <col min="7167" max="7167" width="23.140625" style="4" customWidth="1"/>
    <col min="7168" max="7168" width="13.42578125" style="4" customWidth="1"/>
    <col min="7169" max="7170" width="11.28515625" style="4" customWidth="1"/>
    <col min="7171" max="7171" width="17.28515625" style="4" customWidth="1"/>
    <col min="7172" max="7173" width="16.140625" style="4" customWidth="1"/>
    <col min="7174" max="7174" width="20.140625" style="4" customWidth="1"/>
    <col min="7175" max="7175" width="16.7109375" style="4" customWidth="1"/>
    <col min="7176" max="7178" width="20.140625" style="4" customWidth="1"/>
    <col min="7179" max="7180" width="19.140625" style="4" customWidth="1"/>
    <col min="7181" max="7183" width="18.42578125" style="4" customWidth="1"/>
    <col min="7184" max="7184" width="13.42578125" style="4" customWidth="1"/>
    <col min="7185" max="7185" width="6.42578125" style="4" customWidth="1"/>
    <col min="7186" max="7419" width="9.140625" style="4"/>
    <col min="7420" max="7420" width="2.85546875" style="4" customWidth="1"/>
    <col min="7421" max="7421" width="3.140625" style="4" customWidth="1"/>
    <col min="7422" max="7422" width="39.5703125" style="4" customWidth="1"/>
    <col min="7423" max="7423" width="23.140625" style="4" customWidth="1"/>
    <col min="7424" max="7424" width="13.42578125" style="4" customWidth="1"/>
    <col min="7425" max="7426" width="11.28515625" style="4" customWidth="1"/>
    <col min="7427" max="7427" width="17.28515625" style="4" customWidth="1"/>
    <col min="7428" max="7429" width="16.140625" style="4" customWidth="1"/>
    <col min="7430" max="7430" width="20.140625" style="4" customWidth="1"/>
    <col min="7431" max="7431" width="16.7109375" style="4" customWidth="1"/>
    <col min="7432" max="7434" width="20.140625" style="4" customWidth="1"/>
    <col min="7435" max="7436" width="19.140625" style="4" customWidth="1"/>
    <col min="7437" max="7439" width="18.42578125" style="4" customWidth="1"/>
    <col min="7440" max="7440" width="13.42578125" style="4" customWidth="1"/>
    <col min="7441" max="7441" width="6.42578125" style="4" customWidth="1"/>
    <col min="7442" max="7675" width="9.140625" style="4"/>
    <col min="7676" max="7676" width="2.85546875" style="4" customWidth="1"/>
    <col min="7677" max="7677" width="3.140625" style="4" customWidth="1"/>
    <col min="7678" max="7678" width="39.5703125" style="4" customWidth="1"/>
    <col min="7679" max="7679" width="23.140625" style="4" customWidth="1"/>
    <col min="7680" max="7680" width="13.42578125" style="4" customWidth="1"/>
    <col min="7681" max="7682" width="11.28515625" style="4" customWidth="1"/>
    <col min="7683" max="7683" width="17.28515625" style="4" customWidth="1"/>
    <col min="7684" max="7685" width="16.140625" style="4" customWidth="1"/>
    <col min="7686" max="7686" width="20.140625" style="4" customWidth="1"/>
    <col min="7687" max="7687" width="16.7109375" style="4" customWidth="1"/>
    <col min="7688" max="7690" width="20.140625" style="4" customWidth="1"/>
    <col min="7691" max="7692" width="19.140625" style="4" customWidth="1"/>
    <col min="7693" max="7695" width="18.42578125" style="4" customWidth="1"/>
    <col min="7696" max="7696" width="13.42578125" style="4" customWidth="1"/>
    <col min="7697" max="7697" width="6.42578125" style="4" customWidth="1"/>
    <col min="7698" max="7931" width="9.140625" style="4"/>
    <col min="7932" max="7932" width="2.85546875" style="4" customWidth="1"/>
    <col min="7933" max="7933" width="3.140625" style="4" customWidth="1"/>
    <col min="7934" max="7934" width="39.5703125" style="4" customWidth="1"/>
    <col min="7935" max="7935" width="23.140625" style="4" customWidth="1"/>
    <col min="7936" max="7936" width="13.42578125" style="4" customWidth="1"/>
    <col min="7937" max="7938" width="11.28515625" style="4" customWidth="1"/>
    <col min="7939" max="7939" width="17.28515625" style="4" customWidth="1"/>
    <col min="7940" max="7941" width="16.140625" style="4" customWidth="1"/>
    <col min="7942" max="7942" width="20.140625" style="4" customWidth="1"/>
    <col min="7943" max="7943" width="16.7109375" style="4" customWidth="1"/>
    <col min="7944" max="7946" width="20.140625" style="4" customWidth="1"/>
    <col min="7947" max="7948" width="19.140625" style="4" customWidth="1"/>
    <col min="7949" max="7951" width="18.42578125" style="4" customWidth="1"/>
    <col min="7952" max="7952" width="13.42578125" style="4" customWidth="1"/>
    <col min="7953" max="7953" width="6.42578125" style="4" customWidth="1"/>
    <col min="7954" max="8187" width="9.140625" style="4"/>
    <col min="8188" max="8188" width="2.85546875" style="4" customWidth="1"/>
    <col min="8189" max="8189" width="3.140625" style="4" customWidth="1"/>
    <col min="8190" max="8190" width="39.5703125" style="4" customWidth="1"/>
    <col min="8191" max="8191" width="23.140625" style="4" customWidth="1"/>
    <col min="8192" max="8192" width="13.42578125" style="4" customWidth="1"/>
    <col min="8193" max="8194" width="11.28515625" style="4" customWidth="1"/>
    <col min="8195" max="8195" width="17.28515625" style="4" customWidth="1"/>
    <col min="8196" max="8197" width="16.140625" style="4" customWidth="1"/>
    <col min="8198" max="8198" width="20.140625" style="4" customWidth="1"/>
    <col min="8199" max="8199" width="16.7109375" style="4" customWidth="1"/>
    <col min="8200" max="8202" width="20.140625" style="4" customWidth="1"/>
    <col min="8203" max="8204" width="19.140625" style="4" customWidth="1"/>
    <col min="8205" max="8207" width="18.42578125" style="4" customWidth="1"/>
    <col min="8208" max="8208" width="13.42578125" style="4" customWidth="1"/>
    <col min="8209" max="8209" width="6.42578125" style="4" customWidth="1"/>
    <col min="8210" max="8443" width="9.140625" style="4"/>
    <col min="8444" max="8444" width="2.85546875" style="4" customWidth="1"/>
    <col min="8445" max="8445" width="3.140625" style="4" customWidth="1"/>
    <col min="8446" max="8446" width="39.5703125" style="4" customWidth="1"/>
    <col min="8447" max="8447" width="23.140625" style="4" customWidth="1"/>
    <col min="8448" max="8448" width="13.42578125" style="4" customWidth="1"/>
    <col min="8449" max="8450" width="11.28515625" style="4" customWidth="1"/>
    <col min="8451" max="8451" width="17.28515625" style="4" customWidth="1"/>
    <col min="8452" max="8453" width="16.140625" style="4" customWidth="1"/>
    <col min="8454" max="8454" width="20.140625" style="4" customWidth="1"/>
    <col min="8455" max="8455" width="16.7109375" style="4" customWidth="1"/>
    <col min="8456" max="8458" width="20.140625" style="4" customWidth="1"/>
    <col min="8459" max="8460" width="19.140625" style="4" customWidth="1"/>
    <col min="8461" max="8463" width="18.42578125" style="4" customWidth="1"/>
    <col min="8464" max="8464" width="13.42578125" style="4" customWidth="1"/>
    <col min="8465" max="8465" width="6.42578125" style="4" customWidth="1"/>
    <col min="8466" max="8699" width="9.140625" style="4"/>
    <col min="8700" max="8700" width="2.85546875" style="4" customWidth="1"/>
    <col min="8701" max="8701" width="3.140625" style="4" customWidth="1"/>
    <col min="8702" max="8702" width="39.5703125" style="4" customWidth="1"/>
    <col min="8703" max="8703" width="23.140625" style="4" customWidth="1"/>
    <col min="8704" max="8704" width="13.42578125" style="4" customWidth="1"/>
    <col min="8705" max="8706" width="11.28515625" style="4" customWidth="1"/>
    <col min="8707" max="8707" width="17.28515625" style="4" customWidth="1"/>
    <col min="8708" max="8709" width="16.140625" style="4" customWidth="1"/>
    <col min="8710" max="8710" width="20.140625" style="4" customWidth="1"/>
    <col min="8711" max="8711" width="16.7109375" style="4" customWidth="1"/>
    <col min="8712" max="8714" width="20.140625" style="4" customWidth="1"/>
    <col min="8715" max="8716" width="19.140625" style="4" customWidth="1"/>
    <col min="8717" max="8719" width="18.42578125" style="4" customWidth="1"/>
    <col min="8720" max="8720" width="13.42578125" style="4" customWidth="1"/>
    <col min="8721" max="8721" width="6.42578125" style="4" customWidth="1"/>
    <col min="8722" max="8955" width="9.140625" style="4"/>
    <col min="8956" max="8956" width="2.85546875" style="4" customWidth="1"/>
    <col min="8957" max="8957" width="3.140625" style="4" customWidth="1"/>
    <col min="8958" max="8958" width="39.5703125" style="4" customWidth="1"/>
    <col min="8959" max="8959" width="23.140625" style="4" customWidth="1"/>
    <col min="8960" max="8960" width="13.42578125" style="4" customWidth="1"/>
    <col min="8961" max="8962" width="11.28515625" style="4" customWidth="1"/>
    <col min="8963" max="8963" width="17.28515625" style="4" customWidth="1"/>
    <col min="8964" max="8965" width="16.140625" style="4" customWidth="1"/>
    <col min="8966" max="8966" width="20.140625" style="4" customWidth="1"/>
    <col min="8967" max="8967" width="16.7109375" style="4" customWidth="1"/>
    <col min="8968" max="8970" width="20.140625" style="4" customWidth="1"/>
    <col min="8971" max="8972" width="19.140625" style="4" customWidth="1"/>
    <col min="8973" max="8975" width="18.42578125" style="4" customWidth="1"/>
    <col min="8976" max="8976" width="13.42578125" style="4" customWidth="1"/>
    <col min="8977" max="8977" width="6.42578125" style="4" customWidth="1"/>
    <col min="8978" max="9211" width="9.140625" style="4"/>
    <col min="9212" max="9212" width="2.85546875" style="4" customWidth="1"/>
    <col min="9213" max="9213" width="3.140625" style="4" customWidth="1"/>
    <col min="9214" max="9214" width="39.5703125" style="4" customWidth="1"/>
    <col min="9215" max="9215" width="23.140625" style="4" customWidth="1"/>
    <col min="9216" max="9216" width="13.42578125" style="4" customWidth="1"/>
    <col min="9217" max="9218" width="11.28515625" style="4" customWidth="1"/>
    <col min="9219" max="9219" width="17.28515625" style="4" customWidth="1"/>
    <col min="9220" max="9221" width="16.140625" style="4" customWidth="1"/>
    <col min="9222" max="9222" width="20.140625" style="4" customWidth="1"/>
    <col min="9223" max="9223" width="16.7109375" style="4" customWidth="1"/>
    <col min="9224" max="9226" width="20.140625" style="4" customWidth="1"/>
    <col min="9227" max="9228" width="19.140625" style="4" customWidth="1"/>
    <col min="9229" max="9231" width="18.42578125" style="4" customWidth="1"/>
    <col min="9232" max="9232" width="13.42578125" style="4" customWidth="1"/>
    <col min="9233" max="9233" width="6.42578125" style="4" customWidth="1"/>
    <col min="9234" max="9467" width="9.140625" style="4"/>
    <col min="9468" max="9468" width="2.85546875" style="4" customWidth="1"/>
    <col min="9469" max="9469" width="3.140625" style="4" customWidth="1"/>
    <col min="9470" max="9470" width="39.5703125" style="4" customWidth="1"/>
    <col min="9471" max="9471" width="23.140625" style="4" customWidth="1"/>
    <col min="9472" max="9472" width="13.42578125" style="4" customWidth="1"/>
    <col min="9473" max="9474" width="11.28515625" style="4" customWidth="1"/>
    <col min="9475" max="9475" width="17.28515625" style="4" customWidth="1"/>
    <col min="9476" max="9477" width="16.140625" style="4" customWidth="1"/>
    <col min="9478" max="9478" width="20.140625" style="4" customWidth="1"/>
    <col min="9479" max="9479" width="16.7109375" style="4" customWidth="1"/>
    <col min="9480" max="9482" width="20.140625" style="4" customWidth="1"/>
    <col min="9483" max="9484" width="19.140625" style="4" customWidth="1"/>
    <col min="9485" max="9487" width="18.42578125" style="4" customWidth="1"/>
    <col min="9488" max="9488" width="13.42578125" style="4" customWidth="1"/>
    <col min="9489" max="9489" width="6.42578125" style="4" customWidth="1"/>
    <col min="9490" max="9723" width="9.140625" style="4"/>
    <col min="9724" max="9724" width="2.85546875" style="4" customWidth="1"/>
    <col min="9725" max="9725" width="3.140625" style="4" customWidth="1"/>
    <col min="9726" max="9726" width="39.5703125" style="4" customWidth="1"/>
    <col min="9727" max="9727" width="23.140625" style="4" customWidth="1"/>
    <col min="9728" max="9728" width="13.42578125" style="4" customWidth="1"/>
    <col min="9729" max="9730" width="11.28515625" style="4" customWidth="1"/>
    <col min="9731" max="9731" width="17.28515625" style="4" customWidth="1"/>
    <col min="9732" max="9733" width="16.140625" style="4" customWidth="1"/>
    <col min="9734" max="9734" width="20.140625" style="4" customWidth="1"/>
    <col min="9735" max="9735" width="16.7109375" style="4" customWidth="1"/>
    <col min="9736" max="9738" width="20.140625" style="4" customWidth="1"/>
    <col min="9739" max="9740" width="19.140625" style="4" customWidth="1"/>
    <col min="9741" max="9743" width="18.42578125" style="4" customWidth="1"/>
    <col min="9744" max="9744" width="13.42578125" style="4" customWidth="1"/>
    <col min="9745" max="9745" width="6.42578125" style="4" customWidth="1"/>
    <col min="9746" max="9979" width="9.140625" style="4"/>
    <col min="9980" max="9980" width="2.85546875" style="4" customWidth="1"/>
    <col min="9981" max="9981" width="3.140625" style="4" customWidth="1"/>
    <col min="9982" max="9982" width="39.5703125" style="4" customWidth="1"/>
    <col min="9983" max="9983" width="23.140625" style="4" customWidth="1"/>
    <col min="9984" max="9984" width="13.42578125" style="4" customWidth="1"/>
    <col min="9985" max="9986" width="11.28515625" style="4" customWidth="1"/>
    <col min="9987" max="9987" width="17.28515625" style="4" customWidth="1"/>
    <col min="9988" max="9989" width="16.140625" style="4" customWidth="1"/>
    <col min="9990" max="9990" width="20.140625" style="4" customWidth="1"/>
    <col min="9991" max="9991" width="16.7109375" style="4" customWidth="1"/>
    <col min="9992" max="9994" width="20.140625" style="4" customWidth="1"/>
    <col min="9995" max="9996" width="19.140625" style="4" customWidth="1"/>
    <col min="9997" max="9999" width="18.42578125" style="4" customWidth="1"/>
    <col min="10000" max="10000" width="13.42578125" style="4" customWidth="1"/>
    <col min="10001" max="10001" width="6.42578125" style="4" customWidth="1"/>
    <col min="10002" max="10235" width="9.140625" style="4"/>
    <col min="10236" max="10236" width="2.85546875" style="4" customWidth="1"/>
    <col min="10237" max="10237" width="3.140625" style="4" customWidth="1"/>
    <col min="10238" max="10238" width="39.5703125" style="4" customWidth="1"/>
    <col min="10239" max="10239" width="23.140625" style="4" customWidth="1"/>
    <col min="10240" max="10240" width="13.42578125" style="4" customWidth="1"/>
    <col min="10241" max="10242" width="11.28515625" style="4" customWidth="1"/>
    <col min="10243" max="10243" width="17.28515625" style="4" customWidth="1"/>
    <col min="10244" max="10245" width="16.140625" style="4" customWidth="1"/>
    <col min="10246" max="10246" width="20.140625" style="4" customWidth="1"/>
    <col min="10247" max="10247" width="16.7109375" style="4" customWidth="1"/>
    <col min="10248" max="10250" width="20.140625" style="4" customWidth="1"/>
    <col min="10251" max="10252" width="19.140625" style="4" customWidth="1"/>
    <col min="10253" max="10255" width="18.42578125" style="4" customWidth="1"/>
    <col min="10256" max="10256" width="13.42578125" style="4" customWidth="1"/>
    <col min="10257" max="10257" width="6.42578125" style="4" customWidth="1"/>
    <col min="10258" max="10491" width="9.140625" style="4"/>
    <col min="10492" max="10492" width="2.85546875" style="4" customWidth="1"/>
    <col min="10493" max="10493" width="3.140625" style="4" customWidth="1"/>
    <col min="10494" max="10494" width="39.5703125" style="4" customWidth="1"/>
    <col min="10495" max="10495" width="23.140625" style="4" customWidth="1"/>
    <col min="10496" max="10496" width="13.42578125" style="4" customWidth="1"/>
    <col min="10497" max="10498" width="11.28515625" style="4" customWidth="1"/>
    <col min="10499" max="10499" width="17.28515625" style="4" customWidth="1"/>
    <col min="10500" max="10501" width="16.140625" style="4" customWidth="1"/>
    <col min="10502" max="10502" width="20.140625" style="4" customWidth="1"/>
    <col min="10503" max="10503" width="16.7109375" style="4" customWidth="1"/>
    <col min="10504" max="10506" width="20.140625" style="4" customWidth="1"/>
    <col min="10507" max="10508" width="19.140625" style="4" customWidth="1"/>
    <col min="10509" max="10511" width="18.42578125" style="4" customWidth="1"/>
    <col min="10512" max="10512" width="13.42578125" style="4" customWidth="1"/>
    <col min="10513" max="10513" width="6.42578125" style="4" customWidth="1"/>
    <col min="10514" max="10747" width="9.140625" style="4"/>
    <col min="10748" max="10748" width="2.85546875" style="4" customWidth="1"/>
    <col min="10749" max="10749" width="3.140625" style="4" customWidth="1"/>
    <col min="10750" max="10750" width="39.5703125" style="4" customWidth="1"/>
    <col min="10751" max="10751" width="23.140625" style="4" customWidth="1"/>
    <col min="10752" max="10752" width="13.42578125" style="4" customWidth="1"/>
    <col min="10753" max="10754" width="11.28515625" style="4" customWidth="1"/>
    <col min="10755" max="10755" width="17.28515625" style="4" customWidth="1"/>
    <col min="10756" max="10757" width="16.140625" style="4" customWidth="1"/>
    <col min="10758" max="10758" width="20.140625" style="4" customWidth="1"/>
    <col min="10759" max="10759" width="16.7109375" style="4" customWidth="1"/>
    <col min="10760" max="10762" width="20.140625" style="4" customWidth="1"/>
    <col min="10763" max="10764" width="19.140625" style="4" customWidth="1"/>
    <col min="10765" max="10767" width="18.42578125" style="4" customWidth="1"/>
    <col min="10768" max="10768" width="13.42578125" style="4" customWidth="1"/>
    <col min="10769" max="10769" width="6.42578125" style="4" customWidth="1"/>
    <col min="10770" max="11003" width="9.140625" style="4"/>
    <col min="11004" max="11004" width="2.85546875" style="4" customWidth="1"/>
    <col min="11005" max="11005" width="3.140625" style="4" customWidth="1"/>
    <col min="11006" max="11006" width="39.5703125" style="4" customWidth="1"/>
    <col min="11007" max="11007" width="23.140625" style="4" customWidth="1"/>
    <col min="11008" max="11008" width="13.42578125" style="4" customWidth="1"/>
    <col min="11009" max="11010" width="11.28515625" style="4" customWidth="1"/>
    <col min="11011" max="11011" width="17.28515625" style="4" customWidth="1"/>
    <col min="11012" max="11013" width="16.140625" style="4" customWidth="1"/>
    <col min="11014" max="11014" width="20.140625" style="4" customWidth="1"/>
    <col min="11015" max="11015" width="16.7109375" style="4" customWidth="1"/>
    <col min="11016" max="11018" width="20.140625" style="4" customWidth="1"/>
    <col min="11019" max="11020" width="19.140625" style="4" customWidth="1"/>
    <col min="11021" max="11023" width="18.42578125" style="4" customWidth="1"/>
    <col min="11024" max="11024" width="13.42578125" style="4" customWidth="1"/>
    <col min="11025" max="11025" width="6.42578125" style="4" customWidth="1"/>
    <col min="11026" max="11259" width="9.140625" style="4"/>
    <col min="11260" max="11260" width="2.85546875" style="4" customWidth="1"/>
    <col min="11261" max="11261" width="3.140625" style="4" customWidth="1"/>
    <col min="11262" max="11262" width="39.5703125" style="4" customWidth="1"/>
    <col min="11263" max="11263" width="23.140625" style="4" customWidth="1"/>
    <col min="11264" max="11264" width="13.42578125" style="4" customWidth="1"/>
    <col min="11265" max="11266" width="11.28515625" style="4" customWidth="1"/>
    <col min="11267" max="11267" width="17.28515625" style="4" customWidth="1"/>
    <col min="11268" max="11269" width="16.140625" style="4" customWidth="1"/>
    <col min="11270" max="11270" width="20.140625" style="4" customWidth="1"/>
    <col min="11271" max="11271" width="16.7109375" style="4" customWidth="1"/>
    <col min="11272" max="11274" width="20.140625" style="4" customWidth="1"/>
    <col min="11275" max="11276" width="19.140625" style="4" customWidth="1"/>
    <col min="11277" max="11279" width="18.42578125" style="4" customWidth="1"/>
    <col min="11280" max="11280" width="13.42578125" style="4" customWidth="1"/>
    <col min="11281" max="11281" width="6.42578125" style="4" customWidth="1"/>
    <col min="11282" max="11515" width="9.140625" style="4"/>
    <col min="11516" max="11516" width="2.85546875" style="4" customWidth="1"/>
    <col min="11517" max="11517" width="3.140625" style="4" customWidth="1"/>
    <col min="11518" max="11518" width="39.5703125" style="4" customWidth="1"/>
    <col min="11519" max="11519" width="23.140625" style="4" customWidth="1"/>
    <col min="11520" max="11520" width="13.42578125" style="4" customWidth="1"/>
    <col min="11521" max="11522" width="11.28515625" style="4" customWidth="1"/>
    <col min="11523" max="11523" width="17.28515625" style="4" customWidth="1"/>
    <col min="11524" max="11525" width="16.140625" style="4" customWidth="1"/>
    <col min="11526" max="11526" width="20.140625" style="4" customWidth="1"/>
    <col min="11527" max="11527" width="16.7109375" style="4" customWidth="1"/>
    <col min="11528" max="11530" width="20.140625" style="4" customWidth="1"/>
    <col min="11531" max="11532" width="19.140625" style="4" customWidth="1"/>
    <col min="11533" max="11535" width="18.42578125" style="4" customWidth="1"/>
    <col min="11536" max="11536" width="13.42578125" style="4" customWidth="1"/>
    <col min="11537" max="11537" width="6.42578125" style="4" customWidth="1"/>
    <col min="11538" max="11771" width="9.140625" style="4"/>
    <col min="11772" max="11772" width="2.85546875" style="4" customWidth="1"/>
    <col min="11773" max="11773" width="3.140625" style="4" customWidth="1"/>
    <col min="11774" max="11774" width="39.5703125" style="4" customWidth="1"/>
    <col min="11775" max="11775" width="23.140625" style="4" customWidth="1"/>
    <col min="11776" max="11776" width="13.42578125" style="4" customWidth="1"/>
    <col min="11777" max="11778" width="11.28515625" style="4" customWidth="1"/>
    <col min="11779" max="11779" width="17.28515625" style="4" customWidth="1"/>
    <col min="11780" max="11781" width="16.140625" style="4" customWidth="1"/>
    <col min="11782" max="11782" width="20.140625" style="4" customWidth="1"/>
    <col min="11783" max="11783" width="16.7109375" style="4" customWidth="1"/>
    <col min="11784" max="11786" width="20.140625" style="4" customWidth="1"/>
    <col min="11787" max="11788" width="19.140625" style="4" customWidth="1"/>
    <col min="11789" max="11791" width="18.42578125" style="4" customWidth="1"/>
    <col min="11792" max="11792" width="13.42578125" style="4" customWidth="1"/>
    <col min="11793" max="11793" width="6.42578125" style="4" customWidth="1"/>
    <col min="11794" max="12027" width="9.140625" style="4"/>
    <col min="12028" max="12028" width="2.85546875" style="4" customWidth="1"/>
    <col min="12029" max="12029" width="3.140625" style="4" customWidth="1"/>
    <col min="12030" max="12030" width="39.5703125" style="4" customWidth="1"/>
    <col min="12031" max="12031" width="23.140625" style="4" customWidth="1"/>
    <col min="12032" max="12032" width="13.42578125" style="4" customWidth="1"/>
    <col min="12033" max="12034" width="11.28515625" style="4" customWidth="1"/>
    <col min="12035" max="12035" width="17.28515625" style="4" customWidth="1"/>
    <col min="12036" max="12037" width="16.140625" style="4" customWidth="1"/>
    <col min="12038" max="12038" width="20.140625" style="4" customWidth="1"/>
    <col min="12039" max="12039" width="16.7109375" style="4" customWidth="1"/>
    <col min="12040" max="12042" width="20.140625" style="4" customWidth="1"/>
    <col min="12043" max="12044" width="19.140625" style="4" customWidth="1"/>
    <col min="12045" max="12047" width="18.42578125" style="4" customWidth="1"/>
    <col min="12048" max="12048" width="13.42578125" style="4" customWidth="1"/>
    <col min="12049" max="12049" width="6.42578125" style="4" customWidth="1"/>
    <col min="12050" max="12283" width="9.140625" style="4"/>
    <col min="12284" max="12284" width="2.85546875" style="4" customWidth="1"/>
    <col min="12285" max="12285" width="3.140625" style="4" customWidth="1"/>
    <col min="12286" max="12286" width="39.5703125" style="4" customWidth="1"/>
    <col min="12287" max="12287" width="23.140625" style="4" customWidth="1"/>
    <col min="12288" max="12288" width="13.42578125" style="4" customWidth="1"/>
    <col min="12289" max="12290" width="11.28515625" style="4" customWidth="1"/>
    <col min="12291" max="12291" width="17.28515625" style="4" customWidth="1"/>
    <col min="12292" max="12293" width="16.140625" style="4" customWidth="1"/>
    <col min="12294" max="12294" width="20.140625" style="4" customWidth="1"/>
    <col min="12295" max="12295" width="16.7109375" style="4" customWidth="1"/>
    <col min="12296" max="12298" width="20.140625" style="4" customWidth="1"/>
    <col min="12299" max="12300" width="19.140625" style="4" customWidth="1"/>
    <col min="12301" max="12303" width="18.42578125" style="4" customWidth="1"/>
    <col min="12304" max="12304" width="13.42578125" style="4" customWidth="1"/>
    <col min="12305" max="12305" width="6.42578125" style="4" customWidth="1"/>
    <col min="12306" max="12539" width="9.140625" style="4"/>
    <col min="12540" max="12540" width="2.85546875" style="4" customWidth="1"/>
    <col min="12541" max="12541" width="3.140625" style="4" customWidth="1"/>
    <col min="12542" max="12542" width="39.5703125" style="4" customWidth="1"/>
    <col min="12543" max="12543" width="23.140625" style="4" customWidth="1"/>
    <col min="12544" max="12544" width="13.42578125" style="4" customWidth="1"/>
    <col min="12545" max="12546" width="11.28515625" style="4" customWidth="1"/>
    <col min="12547" max="12547" width="17.28515625" style="4" customWidth="1"/>
    <col min="12548" max="12549" width="16.140625" style="4" customWidth="1"/>
    <col min="12550" max="12550" width="20.140625" style="4" customWidth="1"/>
    <col min="12551" max="12551" width="16.7109375" style="4" customWidth="1"/>
    <col min="12552" max="12554" width="20.140625" style="4" customWidth="1"/>
    <col min="12555" max="12556" width="19.140625" style="4" customWidth="1"/>
    <col min="12557" max="12559" width="18.42578125" style="4" customWidth="1"/>
    <col min="12560" max="12560" width="13.42578125" style="4" customWidth="1"/>
    <col min="12561" max="12561" width="6.42578125" style="4" customWidth="1"/>
    <col min="12562" max="12795" width="9.140625" style="4"/>
    <col min="12796" max="12796" width="2.85546875" style="4" customWidth="1"/>
    <col min="12797" max="12797" width="3.140625" style="4" customWidth="1"/>
    <col min="12798" max="12798" width="39.5703125" style="4" customWidth="1"/>
    <col min="12799" max="12799" width="23.140625" style="4" customWidth="1"/>
    <col min="12800" max="12800" width="13.42578125" style="4" customWidth="1"/>
    <col min="12801" max="12802" width="11.28515625" style="4" customWidth="1"/>
    <col min="12803" max="12803" width="17.28515625" style="4" customWidth="1"/>
    <col min="12804" max="12805" width="16.140625" style="4" customWidth="1"/>
    <col min="12806" max="12806" width="20.140625" style="4" customWidth="1"/>
    <col min="12807" max="12807" width="16.7109375" style="4" customWidth="1"/>
    <col min="12808" max="12810" width="20.140625" style="4" customWidth="1"/>
    <col min="12811" max="12812" width="19.140625" style="4" customWidth="1"/>
    <col min="12813" max="12815" width="18.42578125" style="4" customWidth="1"/>
    <col min="12816" max="12816" width="13.42578125" style="4" customWidth="1"/>
    <col min="12817" max="12817" width="6.42578125" style="4" customWidth="1"/>
    <col min="12818" max="13051" width="9.140625" style="4"/>
    <col min="13052" max="13052" width="2.85546875" style="4" customWidth="1"/>
    <col min="13053" max="13053" width="3.140625" style="4" customWidth="1"/>
    <col min="13054" max="13054" width="39.5703125" style="4" customWidth="1"/>
    <col min="13055" max="13055" width="23.140625" style="4" customWidth="1"/>
    <col min="13056" max="13056" width="13.42578125" style="4" customWidth="1"/>
    <col min="13057" max="13058" width="11.28515625" style="4" customWidth="1"/>
    <col min="13059" max="13059" width="17.28515625" style="4" customWidth="1"/>
    <col min="13060" max="13061" width="16.140625" style="4" customWidth="1"/>
    <col min="13062" max="13062" width="20.140625" style="4" customWidth="1"/>
    <col min="13063" max="13063" width="16.7109375" style="4" customWidth="1"/>
    <col min="13064" max="13066" width="20.140625" style="4" customWidth="1"/>
    <col min="13067" max="13068" width="19.140625" style="4" customWidth="1"/>
    <col min="13069" max="13071" width="18.42578125" style="4" customWidth="1"/>
    <col min="13072" max="13072" width="13.42578125" style="4" customWidth="1"/>
    <col min="13073" max="13073" width="6.42578125" style="4" customWidth="1"/>
    <col min="13074" max="13307" width="9.140625" style="4"/>
    <col min="13308" max="13308" width="2.85546875" style="4" customWidth="1"/>
    <col min="13309" max="13309" width="3.140625" style="4" customWidth="1"/>
    <col min="13310" max="13310" width="39.5703125" style="4" customWidth="1"/>
    <col min="13311" max="13311" width="23.140625" style="4" customWidth="1"/>
    <col min="13312" max="13312" width="13.42578125" style="4" customWidth="1"/>
    <col min="13313" max="13314" width="11.28515625" style="4" customWidth="1"/>
    <col min="13315" max="13315" width="17.28515625" style="4" customWidth="1"/>
    <col min="13316" max="13317" width="16.140625" style="4" customWidth="1"/>
    <col min="13318" max="13318" width="20.140625" style="4" customWidth="1"/>
    <col min="13319" max="13319" width="16.7109375" style="4" customWidth="1"/>
    <col min="13320" max="13322" width="20.140625" style="4" customWidth="1"/>
    <col min="13323" max="13324" width="19.140625" style="4" customWidth="1"/>
    <col min="13325" max="13327" width="18.42578125" style="4" customWidth="1"/>
    <col min="13328" max="13328" width="13.42578125" style="4" customWidth="1"/>
    <col min="13329" max="13329" width="6.42578125" style="4" customWidth="1"/>
    <col min="13330" max="13563" width="9.140625" style="4"/>
    <col min="13564" max="13564" width="2.85546875" style="4" customWidth="1"/>
    <col min="13565" max="13565" width="3.140625" style="4" customWidth="1"/>
    <col min="13566" max="13566" width="39.5703125" style="4" customWidth="1"/>
    <col min="13567" max="13567" width="23.140625" style="4" customWidth="1"/>
    <col min="13568" max="13568" width="13.42578125" style="4" customWidth="1"/>
    <col min="13569" max="13570" width="11.28515625" style="4" customWidth="1"/>
    <col min="13571" max="13571" width="17.28515625" style="4" customWidth="1"/>
    <col min="13572" max="13573" width="16.140625" style="4" customWidth="1"/>
    <col min="13574" max="13574" width="20.140625" style="4" customWidth="1"/>
    <col min="13575" max="13575" width="16.7109375" style="4" customWidth="1"/>
    <col min="13576" max="13578" width="20.140625" style="4" customWidth="1"/>
    <col min="13579" max="13580" width="19.140625" style="4" customWidth="1"/>
    <col min="13581" max="13583" width="18.42578125" style="4" customWidth="1"/>
    <col min="13584" max="13584" width="13.42578125" style="4" customWidth="1"/>
    <col min="13585" max="13585" width="6.42578125" style="4" customWidth="1"/>
    <col min="13586" max="13819" width="9.140625" style="4"/>
    <col min="13820" max="13820" width="2.85546875" style="4" customWidth="1"/>
    <col min="13821" max="13821" width="3.140625" style="4" customWidth="1"/>
    <col min="13822" max="13822" width="39.5703125" style="4" customWidth="1"/>
    <col min="13823" max="13823" width="23.140625" style="4" customWidth="1"/>
    <col min="13824" max="13824" width="13.42578125" style="4" customWidth="1"/>
    <col min="13825" max="13826" width="11.28515625" style="4" customWidth="1"/>
    <col min="13827" max="13827" width="17.28515625" style="4" customWidth="1"/>
    <col min="13828" max="13829" width="16.140625" style="4" customWidth="1"/>
    <col min="13830" max="13830" width="20.140625" style="4" customWidth="1"/>
    <col min="13831" max="13831" width="16.7109375" style="4" customWidth="1"/>
    <col min="13832" max="13834" width="20.140625" style="4" customWidth="1"/>
    <col min="13835" max="13836" width="19.140625" style="4" customWidth="1"/>
    <col min="13837" max="13839" width="18.42578125" style="4" customWidth="1"/>
    <col min="13840" max="13840" width="13.42578125" style="4" customWidth="1"/>
    <col min="13841" max="13841" width="6.42578125" style="4" customWidth="1"/>
    <col min="13842" max="14075" width="9.140625" style="4"/>
    <col min="14076" max="14076" width="2.85546875" style="4" customWidth="1"/>
    <col min="14077" max="14077" width="3.140625" style="4" customWidth="1"/>
    <col min="14078" max="14078" width="39.5703125" style="4" customWidth="1"/>
    <col min="14079" max="14079" width="23.140625" style="4" customWidth="1"/>
    <col min="14080" max="14080" width="13.42578125" style="4" customWidth="1"/>
    <col min="14081" max="14082" width="11.28515625" style="4" customWidth="1"/>
    <col min="14083" max="14083" width="17.28515625" style="4" customWidth="1"/>
    <col min="14084" max="14085" width="16.140625" style="4" customWidth="1"/>
    <col min="14086" max="14086" width="20.140625" style="4" customWidth="1"/>
    <col min="14087" max="14087" width="16.7109375" style="4" customWidth="1"/>
    <col min="14088" max="14090" width="20.140625" style="4" customWidth="1"/>
    <col min="14091" max="14092" width="19.140625" style="4" customWidth="1"/>
    <col min="14093" max="14095" width="18.42578125" style="4" customWidth="1"/>
    <col min="14096" max="14096" width="13.42578125" style="4" customWidth="1"/>
    <col min="14097" max="14097" width="6.42578125" style="4" customWidth="1"/>
    <col min="14098" max="14331" width="9.140625" style="4"/>
    <col min="14332" max="14332" width="2.85546875" style="4" customWidth="1"/>
    <col min="14333" max="14333" width="3.140625" style="4" customWidth="1"/>
    <col min="14334" max="14334" width="39.5703125" style="4" customWidth="1"/>
    <col min="14335" max="14335" width="23.140625" style="4" customWidth="1"/>
    <col min="14336" max="14336" width="13.42578125" style="4" customWidth="1"/>
    <col min="14337" max="14338" width="11.28515625" style="4" customWidth="1"/>
    <col min="14339" max="14339" width="17.28515625" style="4" customWidth="1"/>
    <col min="14340" max="14341" width="16.140625" style="4" customWidth="1"/>
    <col min="14342" max="14342" width="20.140625" style="4" customWidth="1"/>
    <col min="14343" max="14343" width="16.7109375" style="4" customWidth="1"/>
    <col min="14344" max="14346" width="20.140625" style="4" customWidth="1"/>
    <col min="14347" max="14348" width="19.140625" style="4" customWidth="1"/>
    <col min="14349" max="14351" width="18.42578125" style="4" customWidth="1"/>
    <col min="14352" max="14352" width="13.42578125" style="4" customWidth="1"/>
    <col min="14353" max="14353" width="6.42578125" style="4" customWidth="1"/>
    <col min="14354" max="14587" width="9.140625" style="4"/>
    <col min="14588" max="14588" width="2.85546875" style="4" customWidth="1"/>
    <col min="14589" max="14589" width="3.140625" style="4" customWidth="1"/>
    <col min="14590" max="14590" width="39.5703125" style="4" customWidth="1"/>
    <col min="14591" max="14591" width="23.140625" style="4" customWidth="1"/>
    <col min="14592" max="14592" width="13.42578125" style="4" customWidth="1"/>
    <col min="14593" max="14594" width="11.28515625" style="4" customWidth="1"/>
    <col min="14595" max="14595" width="17.28515625" style="4" customWidth="1"/>
    <col min="14596" max="14597" width="16.140625" style="4" customWidth="1"/>
    <col min="14598" max="14598" width="20.140625" style="4" customWidth="1"/>
    <col min="14599" max="14599" width="16.7109375" style="4" customWidth="1"/>
    <col min="14600" max="14602" width="20.140625" style="4" customWidth="1"/>
    <col min="14603" max="14604" width="19.140625" style="4" customWidth="1"/>
    <col min="14605" max="14607" width="18.42578125" style="4" customWidth="1"/>
    <col min="14608" max="14608" width="13.42578125" style="4" customWidth="1"/>
    <col min="14609" max="14609" width="6.42578125" style="4" customWidth="1"/>
    <col min="14610" max="14843" width="9.140625" style="4"/>
    <col min="14844" max="14844" width="2.85546875" style="4" customWidth="1"/>
    <col min="14845" max="14845" width="3.140625" style="4" customWidth="1"/>
    <col min="14846" max="14846" width="39.5703125" style="4" customWidth="1"/>
    <col min="14847" max="14847" width="23.140625" style="4" customWidth="1"/>
    <col min="14848" max="14848" width="13.42578125" style="4" customWidth="1"/>
    <col min="14849" max="14850" width="11.28515625" style="4" customWidth="1"/>
    <col min="14851" max="14851" width="17.28515625" style="4" customWidth="1"/>
    <col min="14852" max="14853" width="16.140625" style="4" customWidth="1"/>
    <col min="14854" max="14854" width="20.140625" style="4" customWidth="1"/>
    <col min="14855" max="14855" width="16.7109375" style="4" customWidth="1"/>
    <col min="14856" max="14858" width="20.140625" style="4" customWidth="1"/>
    <col min="14859" max="14860" width="19.140625" style="4" customWidth="1"/>
    <col min="14861" max="14863" width="18.42578125" style="4" customWidth="1"/>
    <col min="14864" max="14864" width="13.42578125" style="4" customWidth="1"/>
    <col min="14865" max="14865" width="6.42578125" style="4" customWidth="1"/>
    <col min="14866" max="15099" width="9.140625" style="4"/>
    <col min="15100" max="15100" width="2.85546875" style="4" customWidth="1"/>
    <col min="15101" max="15101" width="3.140625" style="4" customWidth="1"/>
    <col min="15102" max="15102" width="39.5703125" style="4" customWidth="1"/>
    <col min="15103" max="15103" width="23.140625" style="4" customWidth="1"/>
    <col min="15104" max="15104" width="13.42578125" style="4" customWidth="1"/>
    <col min="15105" max="15106" width="11.28515625" style="4" customWidth="1"/>
    <col min="15107" max="15107" width="17.28515625" style="4" customWidth="1"/>
    <col min="15108" max="15109" width="16.140625" style="4" customWidth="1"/>
    <col min="15110" max="15110" width="20.140625" style="4" customWidth="1"/>
    <col min="15111" max="15111" width="16.7109375" style="4" customWidth="1"/>
    <col min="15112" max="15114" width="20.140625" style="4" customWidth="1"/>
    <col min="15115" max="15116" width="19.140625" style="4" customWidth="1"/>
    <col min="15117" max="15119" width="18.42578125" style="4" customWidth="1"/>
    <col min="15120" max="15120" width="13.42578125" style="4" customWidth="1"/>
    <col min="15121" max="15121" width="6.42578125" style="4" customWidth="1"/>
    <col min="15122" max="15355" width="9.140625" style="4"/>
    <col min="15356" max="15356" width="2.85546875" style="4" customWidth="1"/>
    <col min="15357" max="15357" width="3.140625" style="4" customWidth="1"/>
    <col min="15358" max="15358" width="39.5703125" style="4" customWidth="1"/>
    <col min="15359" max="15359" width="23.140625" style="4" customWidth="1"/>
    <col min="15360" max="15360" width="13.42578125" style="4" customWidth="1"/>
    <col min="15361" max="15362" width="11.28515625" style="4" customWidth="1"/>
    <col min="15363" max="15363" width="17.28515625" style="4" customWidth="1"/>
    <col min="15364" max="15365" width="16.140625" style="4" customWidth="1"/>
    <col min="15366" max="15366" width="20.140625" style="4" customWidth="1"/>
    <col min="15367" max="15367" width="16.7109375" style="4" customWidth="1"/>
    <col min="15368" max="15370" width="20.140625" style="4" customWidth="1"/>
    <col min="15371" max="15372" width="19.140625" style="4" customWidth="1"/>
    <col min="15373" max="15375" width="18.42578125" style="4" customWidth="1"/>
    <col min="15376" max="15376" width="13.42578125" style="4" customWidth="1"/>
    <col min="15377" max="15377" width="6.42578125" style="4" customWidth="1"/>
    <col min="15378" max="15611" width="9.140625" style="4"/>
    <col min="15612" max="15612" width="2.85546875" style="4" customWidth="1"/>
    <col min="15613" max="15613" width="3.140625" style="4" customWidth="1"/>
    <col min="15614" max="15614" width="39.5703125" style="4" customWidth="1"/>
    <col min="15615" max="15615" width="23.140625" style="4" customWidth="1"/>
    <col min="15616" max="15616" width="13.42578125" style="4" customWidth="1"/>
    <col min="15617" max="15618" width="11.28515625" style="4" customWidth="1"/>
    <col min="15619" max="15619" width="17.28515625" style="4" customWidth="1"/>
    <col min="15620" max="15621" width="16.140625" style="4" customWidth="1"/>
    <col min="15622" max="15622" width="20.140625" style="4" customWidth="1"/>
    <col min="15623" max="15623" width="16.7109375" style="4" customWidth="1"/>
    <col min="15624" max="15626" width="20.140625" style="4" customWidth="1"/>
    <col min="15627" max="15628" width="19.140625" style="4" customWidth="1"/>
    <col min="15629" max="15631" width="18.42578125" style="4" customWidth="1"/>
    <col min="15632" max="15632" width="13.42578125" style="4" customWidth="1"/>
    <col min="15633" max="15633" width="6.42578125" style="4" customWidth="1"/>
    <col min="15634" max="15867" width="9.140625" style="4"/>
    <col min="15868" max="15868" width="2.85546875" style="4" customWidth="1"/>
    <col min="15869" max="15869" width="3.140625" style="4" customWidth="1"/>
    <col min="15870" max="15870" width="39.5703125" style="4" customWidth="1"/>
    <col min="15871" max="15871" width="23.140625" style="4" customWidth="1"/>
    <col min="15872" max="15872" width="13.42578125" style="4" customWidth="1"/>
    <col min="15873" max="15874" width="11.28515625" style="4" customWidth="1"/>
    <col min="15875" max="15875" width="17.28515625" style="4" customWidth="1"/>
    <col min="15876" max="15877" width="16.140625" style="4" customWidth="1"/>
    <col min="15878" max="15878" width="20.140625" style="4" customWidth="1"/>
    <col min="15879" max="15879" width="16.7109375" style="4" customWidth="1"/>
    <col min="15880" max="15882" width="20.140625" style="4" customWidth="1"/>
    <col min="15883" max="15884" width="19.140625" style="4" customWidth="1"/>
    <col min="15885" max="15887" width="18.42578125" style="4" customWidth="1"/>
    <col min="15888" max="15888" width="13.42578125" style="4" customWidth="1"/>
    <col min="15889" max="15889" width="6.42578125" style="4" customWidth="1"/>
    <col min="15890" max="16123" width="9.140625" style="4"/>
    <col min="16124" max="16124" width="2.85546875" style="4" customWidth="1"/>
    <col min="16125" max="16125" width="3.140625" style="4" customWidth="1"/>
    <col min="16126" max="16126" width="39.5703125" style="4" customWidth="1"/>
    <col min="16127" max="16127" width="23.140625" style="4" customWidth="1"/>
    <col min="16128" max="16128" width="13.42578125" style="4" customWidth="1"/>
    <col min="16129" max="16130" width="11.28515625" style="4" customWidth="1"/>
    <col min="16131" max="16131" width="17.28515625" style="4" customWidth="1"/>
    <col min="16132" max="16133" width="16.140625" style="4" customWidth="1"/>
    <col min="16134" max="16134" width="20.140625" style="4" customWidth="1"/>
    <col min="16135" max="16135" width="16.7109375" style="4" customWidth="1"/>
    <col min="16136" max="16138" width="20.140625" style="4" customWidth="1"/>
    <col min="16139" max="16140" width="19.140625" style="4" customWidth="1"/>
    <col min="16141" max="16143" width="18.42578125" style="4" customWidth="1"/>
    <col min="16144" max="16144" width="13.42578125" style="4" customWidth="1"/>
    <col min="16145" max="16145" width="6.42578125" style="4" customWidth="1"/>
    <col min="16146" max="16384" width="9.140625" style="4"/>
  </cols>
  <sheetData>
    <row r="1" spans="1:16" s="92" customFormat="1" ht="14.1" customHeight="1" x14ac:dyDescent="0.25">
      <c r="A1" s="1084" t="str">
        <f>'Inv in Sub,Assoc,JV'!A1:M1</f>
        <v>NAME OF INSURANCE COMPANY</v>
      </c>
      <c r="B1" s="1084"/>
      <c r="C1" s="1084"/>
      <c r="D1" s="1084"/>
      <c r="E1" s="1084"/>
      <c r="F1" s="1084"/>
      <c r="G1" s="1084"/>
      <c r="H1" s="1084"/>
      <c r="I1" s="1084"/>
      <c r="J1" s="1084"/>
      <c r="K1" s="1084"/>
      <c r="L1" s="1084"/>
      <c r="M1" s="1084"/>
      <c r="N1" s="1084"/>
      <c r="O1" s="1084"/>
      <c r="P1" s="1084"/>
    </row>
    <row r="2" spans="1:16" s="92" customFormat="1" ht="14.1" customHeight="1" x14ac:dyDescent="0.25">
      <c r="A2" s="1084" t="str">
        <f>'Inv in Sub,Assoc,JV'!A2:M2</f>
        <v>STATEMENT OF CAPITAL, RESERVES AND SURPLUS INVESTMENTS</v>
      </c>
      <c r="B2" s="1084"/>
      <c r="C2" s="1084"/>
      <c r="D2" s="1084"/>
      <c r="E2" s="1084"/>
      <c r="F2" s="1084"/>
      <c r="G2" s="1084"/>
      <c r="H2" s="1084"/>
      <c r="I2" s="1084"/>
      <c r="J2" s="1084"/>
      <c r="K2" s="1084"/>
      <c r="L2" s="1084"/>
      <c r="M2" s="1084"/>
      <c r="N2" s="1084"/>
      <c r="O2" s="1084"/>
      <c r="P2" s="1084"/>
    </row>
    <row r="3" spans="1:16" s="92" customFormat="1" ht="14.1" customHeight="1" x14ac:dyDescent="0.25">
      <c r="A3" s="1084" t="str">
        <f>'Inv in Sub,Assoc,JV'!A3:M3</f>
        <v>AS OF DATE</v>
      </c>
      <c r="B3" s="1084"/>
      <c r="C3" s="1084"/>
      <c r="D3" s="1084"/>
      <c r="E3" s="1084"/>
      <c r="F3" s="1084"/>
      <c r="G3" s="1084"/>
      <c r="H3" s="1084"/>
      <c r="I3" s="1084"/>
      <c r="J3" s="1084"/>
      <c r="K3" s="1084"/>
      <c r="L3" s="1084"/>
      <c r="M3" s="1084"/>
      <c r="N3" s="1084"/>
      <c r="O3" s="1084"/>
      <c r="P3" s="1084"/>
    </row>
    <row r="4" spans="1:16" ht="12.75" customHeight="1" thickBot="1" x14ac:dyDescent="0.25">
      <c r="A4" s="411"/>
      <c r="B4" s="411"/>
      <c r="C4" s="411"/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1"/>
    </row>
    <row r="5" spans="1:16" s="332" customFormat="1" ht="12.75" customHeight="1" x14ac:dyDescent="0.25">
      <c r="A5" s="1151"/>
      <c r="B5" s="975"/>
      <c r="C5" s="975"/>
      <c r="D5" s="975" t="s">
        <v>274</v>
      </c>
      <c r="E5" s="412"/>
      <c r="F5" s="1050" t="s">
        <v>144</v>
      </c>
      <c r="G5" s="1050"/>
      <c r="H5" s="412"/>
      <c r="I5" s="412"/>
      <c r="J5" s="412" t="s">
        <v>275</v>
      </c>
      <c r="K5" s="1050" t="s">
        <v>276</v>
      </c>
      <c r="L5" s="1050"/>
      <c r="M5" s="975" t="s">
        <v>277</v>
      </c>
      <c r="N5" s="975" t="s">
        <v>386</v>
      </c>
      <c r="O5" s="975" t="s">
        <v>349</v>
      </c>
      <c r="P5" s="963" t="s">
        <v>63</v>
      </c>
    </row>
    <row r="6" spans="1:16" s="332" customFormat="1" ht="12.75" customHeight="1" x14ac:dyDescent="0.25">
      <c r="A6" s="1149" t="s">
        <v>278</v>
      </c>
      <c r="B6" s="976"/>
      <c r="C6" s="976"/>
      <c r="D6" s="976"/>
      <c r="E6" s="413" t="s">
        <v>279</v>
      </c>
      <c r="F6" s="1085" t="s">
        <v>280</v>
      </c>
      <c r="G6" s="413"/>
      <c r="H6" s="413" t="s">
        <v>281</v>
      </c>
      <c r="I6" s="413" t="s">
        <v>282</v>
      </c>
      <c r="J6" s="413" t="s">
        <v>283</v>
      </c>
      <c r="K6" s="413"/>
      <c r="L6" s="1085" t="s">
        <v>284</v>
      </c>
      <c r="M6" s="976"/>
      <c r="N6" s="976"/>
      <c r="O6" s="976"/>
      <c r="P6" s="964"/>
    </row>
    <row r="7" spans="1:16" s="332" customFormat="1" ht="12.75" customHeight="1" x14ac:dyDescent="0.25">
      <c r="A7" s="1149" t="s">
        <v>285</v>
      </c>
      <c r="B7" s="976"/>
      <c r="C7" s="976"/>
      <c r="D7" s="976"/>
      <c r="E7" s="413" t="s">
        <v>103</v>
      </c>
      <c r="F7" s="976"/>
      <c r="G7" s="413" t="s">
        <v>103</v>
      </c>
      <c r="H7" s="413" t="s">
        <v>286</v>
      </c>
      <c r="I7" s="413" t="s">
        <v>287</v>
      </c>
      <c r="J7" s="413" t="s">
        <v>288</v>
      </c>
      <c r="K7" s="413" t="s">
        <v>289</v>
      </c>
      <c r="L7" s="976"/>
      <c r="M7" s="976"/>
      <c r="N7" s="976"/>
      <c r="O7" s="976"/>
      <c r="P7" s="964"/>
    </row>
    <row r="8" spans="1:16" s="332" customFormat="1" ht="12.75" customHeight="1" x14ac:dyDescent="0.25">
      <c r="A8" s="1150"/>
      <c r="B8" s="977"/>
      <c r="C8" s="977"/>
      <c r="D8" s="977"/>
      <c r="E8" s="414"/>
      <c r="F8" s="977"/>
      <c r="G8" s="414"/>
      <c r="H8" s="414"/>
      <c r="I8" s="414"/>
      <c r="J8" s="414" t="s">
        <v>290</v>
      </c>
      <c r="K8" s="414"/>
      <c r="L8" s="977"/>
      <c r="M8" s="977"/>
      <c r="N8" s="977"/>
      <c r="O8" s="977"/>
      <c r="P8" s="1116"/>
    </row>
    <row r="9" spans="1:16" s="418" customFormat="1" ht="12.75" customHeight="1" thickBot="1" x14ac:dyDescent="0.25">
      <c r="A9" s="1147"/>
      <c r="B9" s="1148"/>
      <c r="C9" s="1148"/>
      <c r="D9" s="415"/>
      <c r="E9" s="416"/>
      <c r="F9" s="416"/>
      <c r="G9" s="416"/>
      <c r="H9" s="416"/>
      <c r="I9" s="416"/>
      <c r="J9" s="415"/>
      <c r="K9" s="416"/>
      <c r="L9" s="416"/>
      <c r="M9" s="416"/>
      <c r="N9" s="415"/>
      <c r="O9" s="416"/>
      <c r="P9" s="417"/>
    </row>
    <row r="10" spans="1:16" ht="12.75" customHeight="1" x14ac:dyDescent="0.2">
      <c r="A10" s="419"/>
      <c r="B10" s="111"/>
      <c r="C10" s="111"/>
      <c r="D10" s="111"/>
      <c r="E10" s="111"/>
      <c r="F10" s="111"/>
      <c r="G10" s="111"/>
      <c r="H10" s="111"/>
      <c r="I10" s="405"/>
      <c r="J10" s="405"/>
      <c r="K10" s="405"/>
      <c r="L10" s="405"/>
      <c r="M10" s="405"/>
      <c r="N10" s="405"/>
      <c r="O10" s="405"/>
      <c r="P10" s="112"/>
    </row>
    <row r="11" spans="1:16" ht="12.75" customHeight="1" x14ac:dyDescent="0.2">
      <c r="A11" s="127" t="s">
        <v>107</v>
      </c>
      <c r="B11" s="35" t="s">
        <v>291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173"/>
    </row>
    <row r="12" spans="1:16" s="28" customFormat="1" ht="12.75" customHeight="1" x14ac:dyDescent="0.2">
      <c r="A12" s="132"/>
      <c r="B12" s="420">
        <v>1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42"/>
    </row>
    <row r="13" spans="1:16" s="28" customFormat="1" ht="12.75" customHeight="1" x14ac:dyDescent="0.2">
      <c r="A13" s="132"/>
      <c r="B13" s="420">
        <v>2</v>
      </c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47"/>
    </row>
    <row r="14" spans="1:16" s="28" customFormat="1" ht="12.75" customHeight="1" thickBot="1" x14ac:dyDescent="0.25">
      <c r="A14" s="132"/>
      <c r="B14" s="420">
        <v>3</v>
      </c>
      <c r="C14" s="105"/>
      <c r="D14" s="105"/>
      <c r="E14" s="105"/>
      <c r="F14" s="105"/>
      <c r="G14" s="105"/>
      <c r="H14" s="105"/>
      <c r="I14" s="160"/>
      <c r="J14" s="160"/>
      <c r="K14" s="160"/>
      <c r="L14" s="160"/>
      <c r="M14" s="160"/>
      <c r="N14" s="160"/>
      <c r="O14" s="160"/>
      <c r="P14" s="47"/>
    </row>
    <row r="15" spans="1:16" s="594" customFormat="1" ht="12.75" customHeight="1" thickBot="1" x14ac:dyDescent="0.25">
      <c r="A15" s="595"/>
      <c r="B15" s="589" t="s">
        <v>292</v>
      </c>
      <c r="C15" s="591"/>
      <c r="D15" s="591"/>
      <c r="E15" s="591"/>
      <c r="F15" s="591"/>
      <c r="G15" s="591"/>
      <c r="H15" s="591"/>
      <c r="I15" s="590">
        <f t="shared" ref="I15:O15" si="0">I12+I13+I14</f>
        <v>0</v>
      </c>
      <c r="J15" s="590">
        <f t="shared" si="0"/>
        <v>0</v>
      </c>
      <c r="K15" s="590">
        <f t="shared" si="0"/>
        <v>0</v>
      </c>
      <c r="L15" s="590">
        <f t="shared" si="0"/>
        <v>0</v>
      </c>
      <c r="M15" s="590">
        <f t="shared" si="0"/>
        <v>0</v>
      </c>
      <c r="N15" s="590">
        <f t="shared" si="0"/>
        <v>0</v>
      </c>
      <c r="O15" s="590">
        <f t="shared" si="0"/>
        <v>0</v>
      </c>
      <c r="P15" s="596"/>
    </row>
    <row r="16" spans="1:16" ht="12.75" customHeight="1" x14ac:dyDescent="0.2">
      <c r="A16" s="127"/>
      <c r="B16" s="35"/>
      <c r="C16" s="35"/>
      <c r="D16" s="35"/>
      <c r="E16" s="35"/>
      <c r="F16" s="35"/>
      <c r="G16" s="35"/>
      <c r="H16" s="35"/>
      <c r="I16" s="111"/>
      <c r="J16" s="111"/>
      <c r="K16" s="111"/>
      <c r="L16" s="111"/>
      <c r="M16" s="111"/>
      <c r="N16" s="111"/>
      <c r="O16" s="111"/>
      <c r="P16" s="173"/>
    </row>
    <row r="17" spans="1:16" ht="12.75" customHeight="1" x14ac:dyDescent="0.2">
      <c r="A17" s="127" t="s">
        <v>109</v>
      </c>
      <c r="B17" s="35" t="s">
        <v>293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173"/>
    </row>
    <row r="18" spans="1:16" ht="12.75" customHeight="1" x14ac:dyDescent="0.2">
      <c r="A18" s="127"/>
      <c r="B18" s="3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330"/>
    </row>
    <row r="19" spans="1:16" ht="12.75" customHeight="1" x14ac:dyDescent="0.2">
      <c r="A19" s="127"/>
      <c r="B19" s="35" t="s">
        <v>294</v>
      </c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330"/>
    </row>
    <row r="20" spans="1:16" s="28" customFormat="1" ht="12.75" customHeight="1" x14ac:dyDescent="0.2">
      <c r="A20" s="132"/>
      <c r="B20" s="420">
        <v>1</v>
      </c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42"/>
    </row>
    <row r="21" spans="1:16" s="28" customFormat="1" ht="12.75" customHeight="1" x14ac:dyDescent="0.2">
      <c r="A21" s="132"/>
      <c r="B21" s="420">
        <v>2</v>
      </c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47"/>
    </row>
    <row r="22" spans="1:16" s="28" customFormat="1" ht="12.75" customHeight="1" x14ac:dyDescent="0.2">
      <c r="A22" s="132"/>
      <c r="B22" s="420">
        <v>3</v>
      </c>
      <c r="C22" s="105"/>
      <c r="D22" s="105"/>
      <c r="E22" s="105"/>
      <c r="F22" s="105"/>
      <c r="G22" s="105"/>
      <c r="H22" s="105"/>
      <c r="I22" s="160"/>
      <c r="J22" s="160"/>
      <c r="K22" s="160"/>
      <c r="L22" s="160"/>
      <c r="M22" s="160"/>
      <c r="N22" s="160"/>
      <c r="O22" s="160"/>
      <c r="P22" s="47"/>
    </row>
    <row r="23" spans="1:16" s="594" customFormat="1" ht="12.75" customHeight="1" x14ac:dyDescent="0.2">
      <c r="A23" s="595"/>
      <c r="B23" s="589"/>
      <c r="C23" s="589" t="s">
        <v>295</v>
      </c>
      <c r="D23" s="589"/>
      <c r="E23" s="589"/>
      <c r="F23" s="589"/>
      <c r="G23" s="589"/>
      <c r="H23" s="589"/>
      <c r="I23" s="592">
        <f t="shared" ref="I23:O23" si="1">SUM(I20:I22)</f>
        <v>0</v>
      </c>
      <c r="J23" s="592">
        <f t="shared" si="1"/>
        <v>0</v>
      </c>
      <c r="K23" s="592">
        <f t="shared" si="1"/>
        <v>0</v>
      </c>
      <c r="L23" s="592">
        <f t="shared" si="1"/>
        <v>0</v>
      </c>
      <c r="M23" s="592">
        <f t="shared" si="1"/>
        <v>0</v>
      </c>
      <c r="N23" s="592">
        <f t="shared" si="1"/>
        <v>0</v>
      </c>
      <c r="O23" s="592">
        <f t="shared" si="1"/>
        <v>0</v>
      </c>
      <c r="P23" s="597"/>
    </row>
    <row r="24" spans="1:16" ht="12.75" customHeight="1" x14ac:dyDescent="0.2">
      <c r="A24" s="127"/>
      <c r="B24" s="35"/>
      <c r="C24" s="35"/>
      <c r="D24" s="35"/>
      <c r="E24" s="35"/>
      <c r="F24" s="35"/>
      <c r="G24" s="35"/>
      <c r="H24" s="35"/>
      <c r="I24" s="421"/>
      <c r="J24" s="421"/>
      <c r="K24" s="421"/>
      <c r="L24" s="421"/>
      <c r="M24" s="421"/>
      <c r="N24" s="421"/>
      <c r="O24" s="421"/>
      <c r="P24" s="173"/>
    </row>
    <row r="25" spans="1:16" ht="12.75" customHeight="1" x14ac:dyDescent="0.2">
      <c r="A25" s="127"/>
      <c r="B25" s="35" t="s">
        <v>296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330"/>
    </row>
    <row r="26" spans="1:16" s="28" customFormat="1" ht="12.75" customHeight="1" x14ac:dyDescent="0.2">
      <c r="A26" s="132"/>
      <c r="B26" s="420">
        <v>1</v>
      </c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42"/>
    </row>
    <row r="27" spans="1:16" s="28" customFormat="1" ht="12.75" customHeight="1" x14ac:dyDescent="0.2">
      <c r="A27" s="132"/>
      <c r="B27" s="420">
        <v>2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47"/>
    </row>
    <row r="28" spans="1:16" s="28" customFormat="1" ht="12.75" customHeight="1" x14ac:dyDescent="0.2">
      <c r="A28" s="132"/>
      <c r="B28" s="420">
        <v>3</v>
      </c>
      <c r="C28" s="105"/>
      <c r="D28" s="105"/>
      <c r="E28" s="105"/>
      <c r="F28" s="105"/>
      <c r="G28" s="105"/>
      <c r="H28" s="105"/>
      <c r="I28" s="160"/>
      <c r="J28" s="160"/>
      <c r="K28" s="160"/>
      <c r="L28" s="160"/>
      <c r="M28" s="160"/>
      <c r="N28" s="160"/>
      <c r="O28" s="160"/>
      <c r="P28" s="47"/>
    </row>
    <row r="29" spans="1:16" s="594" customFormat="1" ht="12.75" customHeight="1" x14ac:dyDescent="0.2">
      <c r="A29" s="595"/>
      <c r="B29" s="589"/>
      <c r="C29" s="589" t="s">
        <v>297</v>
      </c>
      <c r="D29" s="589"/>
      <c r="E29" s="589"/>
      <c r="F29" s="589"/>
      <c r="G29" s="589"/>
      <c r="H29" s="589"/>
      <c r="I29" s="592"/>
      <c r="J29" s="592"/>
      <c r="K29" s="592"/>
      <c r="L29" s="592"/>
      <c r="M29" s="592"/>
      <c r="N29" s="592"/>
      <c r="O29" s="592"/>
      <c r="P29" s="597"/>
    </row>
    <row r="30" spans="1:16" ht="12.75" customHeight="1" thickBot="1" x14ac:dyDescent="0.25">
      <c r="A30" s="127"/>
      <c r="B30" s="35"/>
      <c r="C30" s="35"/>
      <c r="D30" s="35"/>
      <c r="E30" s="35"/>
      <c r="F30" s="35"/>
      <c r="G30" s="35"/>
      <c r="H30" s="35"/>
      <c r="I30" s="421"/>
      <c r="J30" s="421"/>
      <c r="K30" s="421"/>
      <c r="L30" s="421"/>
      <c r="M30" s="421"/>
      <c r="N30" s="421"/>
      <c r="O30" s="421"/>
      <c r="P30" s="173"/>
    </row>
    <row r="31" spans="1:16" s="594" customFormat="1" ht="12.75" customHeight="1" thickBot="1" x14ac:dyDescent="0.25">
      <c r="A31" s="595"/>
      <c r="B31" s="589" t="s">
        <v>298</v>
      </c>
      <c r="C31" s="589"/>
      <c r="D31" s="589"/>
      <c r="E31" s="589"/>
      <c r="F31" s="589"/>
      <c r="G31" s="589"/>
      <c r="H31" s="589"/>
      <c r="I31" s="593">
        <f t="shared" ref="I31:M31" si="2">I23+I29</f>
        <v>0</v>
      </c>
      <c r="J31" s="593">
        <f t="shared" si="2"/>
        <v>0</v>
      </c>
      <c r="K31" s="593">
        <f t="shared" si="2"/>
        <v>0</v>
      </c>
      <c r="L31" s="593">
        <f t="shared" si="2"/>
        <v>0</v>
      </c>
      <c r="M31" s="593">
        <f t="shared" si="2"/>
        <v>0</v>
      </c>
      <c r="N31" s="593">
        <f>N23+N29</f>
        <v>0</v>
      </c>
      <c r="O31" s="593">
        <f>O23+O29</f>
        <v>0</v>
      </c>
      <c r="P31" s="597"/>
    </row>
    <row r="32" spans="1:16" ht="12.75" customHeight="1" x14ac:dyDescent="0.2">
      <c r="A32" s="127"/>
      <c r="B32" s="35"/>
      <c r="C32" s="35"/>
      <c r="D32" s="35"/>
      <c r="E32" s="35"/>
      <c r="F32" s="35"/>
      <c r="G32" s="35"/>
      <c r="H32" s="35"/>
      <c r="I32" s="111"/>
      <c r="J32" s="111"/>
      <c r="K32" s="111"/>
      <c r="L32" s="111"/>
      <c r="M32" s="111"/>
      <c r="N32" s="111"/>
      <c r="O32" s="111"/>
      <c r="P32" s="173"/>
    </row>
    <row r="33" spans="1:17" ht="12.75" customHeight="1" x14ac:dyDescent="0.2">
      <c r="A33" s="127" t="s">
        <v>157</v>
      </c>
      <c r="B33" s="422" t="s">
        <v>299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173"/>
    </row>
    <row r="34" spans="1:17" s="28" customFormat="1" ht="12.75" customHeight="1" x14ac:dyDescent="0.2">
      <c r="A34" s="132"/>
      <c r="B34" s="420">
        <v>1</v>
      </c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42"/>
    </row>
    <row r="35" spans="1:17" s="28" customFormat="1" ht="12.75" customHeight="1" x14ac:dyDescent="0.2">
      <c r="A35" s="132"/>
      <c r="B35" s="420">
        <v>2</v>
      </c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47"/>
    </row>
    <row r="36" spans="1:17" s="28" customFormat="1" ht="12.75" customHeight="1" thickBot="1" x14ac:dyDescent="0.25">
      <c r="A36" s="132"/>
      <c r="B36" s="420">
        <v>3</v>
      </c>
      <c r="C36" s="105"/>
      <c r="D36" s="105"/>
      <c r="E36" s="105"/>
      <c r="F36" s="105"/>
      <c r="G36" s="105"/>
      <c r="H36" s="105"/>
      <c r="I36" s="160"/>
      <c r="J36" s="160"/>
      <c r="K36" s="160"/>
      <c r="L36" s="160"/>
      <c r="M36" s="160"/>
      <c r="N36" s="160"/>
      <c r="O36" s="160"/>
      <c r="P36" s="47"/>
    </row>
    <row r="37" spans="1:17" s="594" customFormat="1" ht="12.75" customHeight="1" thickBot="1" x14ac:dyDescent="0.25">
      <c r="A37" s="595"/>
      <c r="B37" s="589" t="s">
        <v>300</v>
      </c>
      <c r="C37" s="589"/>
      <c r="D37" s="589"/>
      <c r="E37" s="589"/>
      <c r="F37" s="589"/>
      <c r="G37" s="589"/>
      <c r="H37" s="589"/>
      <c r="I37" s="590">
        <f t="shared" ref="I37:O37" si="3">SUM(I34:I36)</f>
        <v>0</v>
      </c>
      <c r="J37" s="590">
        <f t="shared" si="3"/>
        <v>0</v>
      </c>
      <c r="K37" s="590">
        <f t="shared" si="3"/>
        <v>0</v>
      </c>
      <c r="L37" s="590">
        <f t="shared" si="3"/>
        <v>0</v>
      </c>
      <c r="M37" s="590">
        <f t="shared" si="3"/>
        <v>0</v>
      </c>
      <c r="N37" s="590">
        <f t="shared" si="3"/>
        <v>0</v>
      </c>
      <c r="O37" s="590">
        <f t="shared" si="3"/>
        <v>0</v>
      </c>
      <c r="P37" s="597"/>
    </row>
    <row r="38" spans="1:17" ht="12.75" customHeight="1" x14ac:dyDescent="0.2">
      <c r="A38" s="327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330"/>
    </row>
    <row r="39" spans="1:17" ht="12.75" customHeight="1" thickBot="1" x14ac:dyDescent="0.25">
      <c r="A39" s="327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330"/>
    </row>
    <row r="40" spans="1:17" s="766" customFormat="1" ht="12.75" customHeight="1" thickBot="1" x14ac:dyDescent="0.25">
      <c r="A40" s="762" t="s">
        <v>28</v>
      </c>
      <c r="B40" s="763"/>
      <c r="C40" s="763"/>
      <c r="D40" s="763"/>
      <c r="E40" s="763"/>
      <c r="F40" s="763"/>
      <c r="G40" s="763"/>
      <c r="H40" s="763"/>
      <c r="I40" s="764">
        <f t="shared" ref="I40:N40" si="4">I37+I31+I15</f>
        <v>0</v>
      </c>
      <c r="J40" s="764">
        <f t="shared" si="4"/>
        <v>0</v>
      </c>
      <c r="K40" s="764">
        <f t="shared" si="4"/>
        <v>0</v>
      </c>
      <c r="L40" s="764">
        <f t="shared" si="4"/>
        <v>0</v>
      </c>
      <c r="M40" s="764">
        <f t="shared" si="4"/>
        <v>0</v>
      </c>
      <c r="N40" s="764">
        <f t="shared" si="4"/>
        <v>0</v>
      </c>
      <c r="O40" s="764">
        <f>O37+O31+O15</f>
        <v>0</v>
      </c>
      <c r="P40" s="765"/>
    </row>
    <row r="44" spans="1:17" ht="12.75" customHeight="1" x14ac:dyDescent="0.2">
      <c r="Q44" s="185"/>
    </row>
  </sheetData>
  <mergeCells count="17">
    <mergeCell ref="A9:C9"/>
    <mergeCell ref="K5:L5"/>
    <mergeCell ref="M5:M8"/>
    <mergeCell ref="N5:N8"/>
    <mergeCell ref="O5:O8"/>
    <mergeCell ref="A6:C6"/>
    <mergeCell ref="F6:F8"/>
    <mergeCell ref="L6:L8"/>
    <mergeCell ref="A7:C7"/>
    <mergeCell ref="A8:C8"/>
    <mergeCell ref="A5:C5"/>
    <mergeCell ref="D5:D8"/>
    <mergeCell ref="F5:G5"/>
    <mergeCell ref="A2:P2"/>
    <mergeCell ref="A3:P3"/>
    <mergeCell ref="A1:P1"/>
    <mergeCell ref="P5:P8"/>
  </mergeCells>
  <pageMargins left="0.5" right="0.5" top="1" bottom="0.5" header="0.2" footer="0.1"/>
  <pageSetup paperSize="5" scale="46" fitToHeight="0" orientation="landscape" r:id="rId1"/>
  <headerFooter>
    <oddFooter>&amp;R&amp;"Arial,Bold"&amp;10Page 51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9" tint="0.39997558519241921"/>
    <pageSetUpPr fitToPage="1"/>
  </sheetPr>
  <dimension ref="A1:AL66"/>
  <sheetViews>
    <sheetView showGridLines="0" topLeftCell="B1" zoomScale="85" zoomScaleNormal="85" zoomScaleSheetLayoutView="80" zoomScalePageLayoutView="40" workbookViewId="0">
      <selection activeCell="I24" sqref="I24"/>
    </sheetView>
  </sheetViews>
  <sheetFormatPr defaultRowHeight="12.75" customHeight="1" x14ac:dyDescent="0.2"/>
  <cols>
    <col min="1" max="2" width="3" style="28" customWidth="1"/>
    <col min="3" max="3" width="53.7109375" style="28" customWidth="1"/>
    <col min="4" max="5" width="14.5703125" style="28" customWidth="1"/>
    <col min="6" max="6" width="17" style="28" customWidth="1"/>
    <col min="7" max="7" width="12.85546875" style="28" customWidth="1"/>
    <col min="8" max="10" width="17" style="28" customWidth="1"/>
    <col min="11" max="11" width="16.28515625" style="28" customWidth="1"/>
    <col min="12" max="12" width="5.42578125" style="28" customWidth="1"/>
    <col min="13" max="13" width="32.42578125" style="28" customWidth="1"/>
    <col min="14" max="255" width="9.140625" style="28"/>
    <col min="256" max="257" width="3" style="28" customWidth="1"/>
    <col min="258" max="258" width="53.7109375" style="28" customWidth="1"/>
    <col min="259" max="260" width="14.5703125" style="28" customWidth="1"/>
    <col min="261" max="261" width="17" style="28" customWidth="1"/>
    <col min="262" max="262" width="12.85546875" style="28" customWidth="1"/>
    <col min="263" max="266" width="17" style="28" customWidth="1"/>
    <col min="267" max="267" width="16.28515625" style="28" customWidth="1"/>
    <col min="268" max="268" width="5.42578125" style="28" customWidth="1"/>
    <col min="269" max="269" width="32.42578125" style="28" customWidth="1"/>
    <col min="270" max="511" width="9.140625" style="28"/>
    <col min="512" max="513" width="3" style="28" customWidth="1"/>
    <col min="514" max="514" width="53.7109375" style="28" customWidth="1"/>
    <col min="515" max="516" width="14.5703125" style="28" customWidth="1"/>
    <col min="517" max="517" width="17" style="28" customWidth="1"/>
    <col min="518" max="518" width="12.85546875" style="28" customWidth="1"/>
    <col min="519" max="522" width="17" style="28" customWidth="1"/>
    <col min="523" max="523" width="16.28515625" style="28" customWidth="1"/>
    <col min="524" max="524" width="5.42578125" style="28" customWidth="1"/>
    <col min="525" max="525" width="32.42578125" style="28" customWidth="1"/>
    <col min="526" max="767" width="9.140625" style="28"/>
    <col min="768" max="769" width="3" style="28" customWidth="1"/>
    <col min="770" max="770" width="53.7109375" style="28" customWidth="1"/>
    <col min="771" max="772" width="14.5703125" style="28" customWidth="1"/>
    <col min="773" max="773" width="17" style="28" customWidth="1"/>
    <col min="774" max="774" width="12.85546875" style="28" customWidth="1"/>
    <col min="775" max="778" width="17" style="28" customWidth="1"/>
    <col min="779" max="779" width="16.28515625" style="28" customWidth="1"/>
    <col min="780" max="780" width="5.42578125" style="28" customWidth="1"/>
    <col min="781" max="781" width="32.42578125" style="28" customWidth="1"/>
    <col min="782" max="1023" width="9.140625" style="28"/>
    <col min="1024" max="1025" width="3" style="28" customWidth="1"/>
    <col min="1026" max="1026" width="53.7109375" style="28" customWidth="1"/>
    <col min="1027" max="1028" width="14.5703125" style="28" customWidth="1"/>
    <col min="1029" max="1029" width="17" style="28" customWidth="1"/>
    <col min="1030" max="1030" width="12.85546875" style="28" customWidth="1"/>
    <col min="1031" max="1034" width="17" style="28" customWidth="1"/>
    <col min="1035" max="1035" width="16.28515625" style="28" customWidth="1"/>
    <col min="1036" max="1036" width="5.42578125" style="28" customWidth="1"/>
    <col min="1037" max="1037" width="32.42578125" style="28" customWidth="1"/>
    <col min="1038" max="1279" width="9.140625" style="28"/>
    <col min="1280" max="1281" width="3" style="28" customWidth="1"/>
    <col min="1282" max="1282" width="53.7109375" style="28" customWidth="1"/>
    <col min="1283" max="1284" width="14.5703125" style="28" customWidth="1"/>
    <col min="1285" max="1285" width="17" style="28" customWidth="1"/>
    <col min="1286" max="1286" width="12.85546875" style="28" customWidth="1"/>
    <col min="1287" max="1290" width="17" style="28" customWidth="1"/>
    <col min="1291" max="1291" width="16.28515625" style="28" customWidth="1"/>
    <col min="1292" max="1292" width="5.42578125" style="28" customWidth="1"/>
    <col min="1293" max="1293" width="32.42578125" style="28" customWidth="1"/>
    <col min="1294" max="1535" width="9.140625" style="28"/>
    <col min="1536" max="1537" width="3" style="28" customWidth="1"/>
    <col min="1538" max="1538" width="53.7109375" style="28" customWidth="1"/>
    <col min="1539" max="1540" width="14.5703125" style="28" customWidth="1"/>
    <col min="1541" max="1541" width="17" style="28" customWidth="1"/>
    <col min="1542" max="1542" width="12.85546875" style="28" customWidth="1"/>
    <col min="1543" max="1546" width="17" style="28" customWidth="1"/>
    <col min="1547" max="1547" width="16.28515625" style="28" customWidth="1"/>
    <col min="1548" max="1548" width="5.42578125" style="28" customWidth="1"/>
    <col min="1549" max="1549" width="32.42578125" style="28" customWidth="1"/>
    <col min="1550" max="1791" width="9.140625" style="28"/>
    <col min="1792" max="1793" width="3" style="28" customWidth="1"/>
    <col min="1794" max="1794" width="53.7109375" style="28" customWidth="1"/>
    <col min="1795" max="1796" width="14.5703125" style="28" customWidth="1"/>
    <col min="1797" max="1797" width="17" style="28" customWidth="1"/>
    <col min="1798" max="1798" width="12.85546875" style="28" customWidth="1"/>
    <col min="1799" max="1802" width="17" style="28" customWidth="1"/>
    <col min="1803" max="1803" width="16.28515625" style="28" customWidth="1"/>
    <col min="1804" max="1804" width="5.42578125" style="28" customWidth="1"/>
    <col min="1805" max="1805" width="32.42578125" style="28" customWidth="1"/>
    <col min="1806" max="2047" width="9.140625" style="28"/>
    <col min="2048" max="2049" width="3" style="28" customWidth="1"/>
    <col min="2050" max="2050" width="53.7109375" style="28" customWidth="1"/>
    <col min="2051" max="2052" width="14.5703125" style="28" customWidth="1"/>
    <col min="2053" max="2053" width="17" style="28" customWidth="1"/>
    <col min="2054" max="2054" width="12.85546875" style="28" customWidth="1"/>
    <col min="2055" max="2058" width="17" style="28" customWidth="1"/>
    <col min="2059" max="2059" width="16.28515625" style="28" customWidth="1"/>
    <col min="2060" max="2060" width="5.42578125" style="28" customWidth="1"/>
    <col min="2061" max="2061" width="32.42578125" style="28" customWidth="1"/>
    <col min="2062" max="2303" width="9.140625" style="28"/>
    <col min="2304" max="2305" width="3" style="28" customWidth="1"/>
    <col min="2306" max="2306" width="53.7109375" style="28" customWidth="1"/>
    <col min="2307" max="2308" width="14.5703125" style="28" customWidth="1"/>
    <col min="2309" max="2309" width="17" style="28" customWidth="1"/>
    <col min="2310" max="2310" width="12.85546875" style="28" customWidth="1"/>
    <col min="2311" max="2314" width="17" style="28" customWidth="1"/>
    <col min="2315" max="2315" width="16.28515625" style="28" customWidth="1"/>
    <col min="2316" max="2316" width="5.42578125" style="28" customWidth="1"/>
    <col min="2317" max="2317" width="32.42578125" style="28" customWidth="1"/>
    <col min="2318" max="2559" width="9.140625" style="28"/>
    <col min="2560" max="2561" width="3" style="28" customWidth="1"/>
    <col min="2562" max="2562" width="53.7109375" style="28" customWidth="1"/>
    <col min="2563" max="2564" width="14.5703125" style="28" customWidth="1"/>
    <col min="2565" max="2565" width="17" style="28" customWidth="1"/>
    <col min="2566" max="2566" width="12.85546875" style="28" customWidth="1"/>
    <col min="2567" max="2570" width="17" style="28" customWidth="1"/>
    <col min="2571" max="2571" width="16.28515625" style="28" customWidth="1"/>
    <col min="2572" max="2572" width="5.42578125" style="28" customWidth="1"/>
    <col min="2573" max="2573" width="32.42578125" style="28" customWidth="1"/>
    <col min="2574" max="2815" width="9.140625" style="28"/>
    <col min="2816" max="2817" width="3" style="28" customWidth="1"/>
    <col min="2818" max="2818" width="53.7109375" style="28" customWidth="1"/>
    <col min="2819" max="2820" width="14.5703125" style="28" customWidth="1"/>
    <col min="2821" max="2821" width="17" style="28" customWidth="1"/>
    <col min="2822" max="2822" width="12.85546875" style="28" customWidth="1"/>
    <col min="2823" max="2826" width="17" style="28" customWidth="1"/>
    <col min="2827" max="2827" width="16.28515625" style="28" customWidth="1"/>
    <col min="2828" max="2828" width="5.42578125" style="28" customWidth="1"/>
    <col min="2829" max="2829" width="32.42578125" style="28" customWidth="1"/>
    <col min="2830" max="3071" width="9.140625" style="28"/>
    <col min="3072" max="3073" width="3" style="28" customWidth="1"/>
    <col min="3074" max="3074" width="53.7109375" style="28" customWidth="1"/>
    <col min="3075" max="3076" width="14.5703125" style="28" customWidth="1"/>
    <col min="3077" max="3077" width="17" style="28" customWidth="1"/>
    <col min="3078" max="3078" width="12.85546875" style="28" customWidth="1"/>
    <col min="3079" max="3082" width="17" style="28" customWidth="1"/>
    <col min="3083" max="3083" width="16.28515625" style="28" customWidth="1"/>
    <col min="3084" max="3084" width="5.42578125" style="28" customWidth="1"/>
    <col min="3085" max="3085" width="32.42578125" style="28" customWidth="1"/>
    <col min="3086" max="3327" width="9.140625" style="28"/>
    <col min="3328" max="3329" width="3" style="28" customWidth="1"/>
    <col min="3330" max="3330" width="53.7109375" style="28" customWidth="1"/>
    <col min="3331" max="3332" width="14.5703125" style="28" customWidth="1"/>
    <col min="3333" max="3333" width="17" style="28" customWidth="1"/>
    <col min="3334" max="3334" width="12.85546875" style="28" customWidth="1"/>
    <col min="3335" max="3338" width="17" style="28" customWidth="1"/>
    <col min="3339" max="3339" width="16.28515625" style="28" customWidth="1"/>
    <col min="3340" max="3340" width="5.42578125" style="28" customWidth="1"/>
    <col min="3341" max="3341" width="32.42578125" style="28" customWidth="1"/>
    <col min="3342" max="3583" width="9.140625" style="28"/>
    <col min="3584" max="3585" width="3" style="28" customWidth="1"/>
    <col min="3586" max="3586" width="53.7109375" style="28" customWidth="1"/>
    <col min="3587" max="3588" width="14.5703125" style="28" customWidth="1"/>
    <col min="3589" max="3589" width="17" style="28" customWidth="1"/>
    <col min="3590" max="3590" width="12.85546875" style="28" customWidth="1"/>
    <col min="3591" max="3594" width="17" style="28" customWidth="1"/>
    <col min="3595" max="3595" width="16.28515625" style="28" customWidth="1"/>
    <col min="3596" max="3596" width="5.42578125" style="28" customWidth="1"/>
    <col min="3597" max="3597" width="32.42578125" style="28" customWidth="1"/>
    <col min="3598" max="3839" width="9.140625" style="28"/>
    <col min="3840" max="3841" width="3" style="28" customWidth="1"/>
    <col min="3842" max="3842" width="53.7109375" style="28" customWidth="1"/>
    <col min="3843" max="3844" width="14.5703125" style="28" customWidth="1"/>
    <col min="3845" max="3845" width="17" style="28" customWidth="1"/>
    <col min="3846" max="3846" width="12.85546875" style="28" customWidth="1"/>
    <col min="3847" max="3850" width="17" style="28" customWidth="1"/>
    <col min="3851" max="3851" width="16.28515625" style="28" customWidth="1"/>
    <col min="3852" max="3852" width="5.42578125" style="28" customWidth="1"/>
    <col min="3853" max="3853" width="32.42578125" style="28" customWidth="1"/>
    <col min="3854" max="4095" width="9.140625" style="28"/>
    <col min="4096" max="4097" width="3" style="28" customWidth="1"/>
    <col min="4098" max="4098" width="53.7109375" style="28" customWidth="1"/>
    <col min="4099" max="4100" width="14.5703125" style="28" customWidth="1"/>
    <col min="4101" max="4101" width="17" style="28" customWidth="1"/>
    <col min="4102" max="4102" width="12.85546875" style="28" customWidth="1"/>
    <col min="4103" max="4106" width="17" style="28" customWidth="1"/>
    <col min="4107" max="4107" width="16.28515625" style="28" customWidth="1"/>
    <col min="4108" max="4108" width="5.42578125" style="28" customWidth="1"/>
    <col min="4109" max="4109" width="32.42578125" style="28" customWidth="1"/>
    <col min="4110" max="4351" width="9.140625" style="28"/>
    <col min="4352" max="4353" width="3" style="28" customWidth="1"/>
    <col min="4354" max="4354" width="53.7109375" style="28" customWidth="1"/>
    <col min="4355" max="4356" width="14.5703125" style="28" customWidth="1"/>
    <col min="4357" max="4357" width="17" style="28" customWidth="1"/>
    <col min="4358" max="4358" width="12.85546875" style="28" customWidth="1"/>
    <col min="4359" max="4362" width="17" style="28" customWidth="1"/>
    <col min="4363" max="4363" width="16.28515625" style="28" customWidth="1"/>
    <col min="4364" max="4364" width="5.42578125" style="28" customWidth="1"/>
    <col min="4365" max="4365" width="32.42578125" style="28" customWidth="1"/>
    <col min="4366" max="4607" width="9.140625" style="28"/>
    <col min="4608" max="4609" width="3" style="28" customWidth="1"/>
    <col min="4610" max="4610" width="53.7109375" style="28" customWidth="1"/>
    <col min="4611" max="4612" width="14.5703125" style="28" customWidth="1"/>
    <col min="4613" max="4613" width="17" style="28" customWidth="1"/>
    <col min="4614" max="4614" width="12.85546875" style="28" customWidth="1"/>
    <col min="4615" max="4618" width="17" style="28" customWidth="1"/>
    <col min="4619" max="4619" width="16.28515625" style="28" customWidth="1"/>
    <col min="4620" max="4620" width="5.42578125" style="28" customWidth="1"/>
    <col min="4621" max="4621" width="32.42578125" style="28" customWidth="1"/>
    <col min="4622" max="4863" width="9.140625" style="28"/>
    <col min="4864" max="4865" width="3" style="28" customWidth="1"/>
    <col min="4866" max="4866" width="53.7109375" style="28" customWidth="1"/>
    <col min="4867" max="4868" width="14.5703125" style="28" customWidth="1"/>
    <col min="4869" max="4869" width="17" style="28" customWidth="1"/>
    <col min="4870" max="4870" width="12.85546875" style="28" customWidth="1"/>
    <col min="4871" max="4874" width="17" style="28" customWidth="1"/>
    <col min="4875" max="4875" width="16.28515625" style="28" customWidth="1"/>
    <col min="4876" max="4876" width="5.42578125" style="28" customWidth="1"/>
    <col min="4877" max="4877" width="32.42578125" style="28" customWidth="1"/>
    <col min="4878" max="5119" width="9.140625" style="28"/>
    <col min="5120" max="5121" width="3" style="28" customWidth="1"/>
    <col min="5122" max="5122" width="53.7109375" style="28" customWidth="1"/>
    <col min="5123" max="5124" width="14.5703125" style="28" customWidth="1"/>
    <col min="5125" max="5125" width="17" style="28" customWidth="1"/>
    <col min="5126" max="5126" width="12.85546875" style="28" customWidth="1"/>
    <col min="5127" max="5130" width="17" style="28" customWidth="1"/>
    <col min="5131" max="5131" width="16.28515625" style="28" customWidth="1"/>
    <col min="5132" max="5132" width="5.42578125" style="28" customWidth="1"/>
    <col min="5133" max="5133" width="32.42578125" style="28" customWidth="1"/>
    <col min="5134" max="5375" width="9.140625" style="28"/>
    <col min="5376" max="5377" width="3" style="28" customWidth="1"/>
    <col min="5378" max="5378" width="53.7109375" style="28" customWidth="1"/>
    <col min="5379" max="5380" width="14.5703125" style="28" customWidth="1"/>
    <col min="5381" max="5381" width="17" style="28" customWidth="1"/>
    <col min="5382" max="5382" width="12.85546875" style="28" customWidth="1"/>
    <col min="5383" max="5386" width="17" style="28" customWidth="1"/>
    <col min="5387" max="5387" width="16.28515625" style="28" customWidth="1"/>
    <col min="5388" max="5388" width="5.42578125" style="28" customWidth="1"/>
    <col min="5389" max="5389" width="32.42578125" style="28" customWidth="1"/>
    <col min="5390" max="5631" width="9.140625" style="28"/>
    <col min="5632" max="5633" width="3" style="28" customWidth="1"/>
    <col min="5634" max="5634" width="53.7109375" style="28" customWidth="1"/>
    <col min="5635" max="5636" width="14.5703125" style="28" customWidth="1"/>
    <col min="5637" max="5637" width="17" style="28" customWidth="1"/>
    <col min="5638" max="5638" width="12.85546875" style="28" customWidth="1"/>
    <col min="5639" max="5642" width="17" style="28" customWidth="1"/>
    <col min="5643" max="5643" width="16.28515625" style="28" customWidth="1"/>
    <col min="5644" max="5644" width="5.42578125" style="28" customWidth="1"/>
    <col min="5645" max="5645" width="32.42578125" style="28" customWidth="1"/>
    <col min="5646" max="5887" width="9.140625" style="28"/>
    <col min="5888" max="5889" width="3" style="28" customWidth="1"/>
    <col min="5890" max="5890" width="53.7109375" style="28" customWidth="1"/>
    <col min="5891" max="5892" width="14.5703125" style="28" customWidth="1"/>
    <col min="5893" max="5893" width="17" style="28" customWidth="1"/>
    <col min="5894" max="5894" width="12.85546875" style="28" customWidth="1"/>
    <col min="5895" max="5898" width="17" style="28" customWidth="1"/>
    <col min="5899" max="5899" width="16.28515625" style="28" customWidth="1"/>
    <col min="5900" max="5900" width="5.42578125" style="28" customWidth="1"/>
    <col min="5901" max="5901" width="32.42578125" style="28" customWidth="1"/>
    <col min="5902" max="6143" width="9.140625" style="28"/>
    <col min="6144" max="6145" width="3" style="28" customWidth="1"/>
    <col min="6146" max="6146" width="53.7109375" style="28" customWidth="1"/>
    <col min="6147" max="6148" width="14.5703125" style="28" customWidth="1"/>
    <col min="6149" max="6149" width="17" style="28" customWidth="1"/>
    <col min="6150" max="6150" width="12.85546875" style="28" customWidth="1"/>
    <col min="6151" max="6154" width="17" style="28" customWidth="1"/>
    <col min="6155" max="6155" width="16.28515625" style="28" customWidth="1"/>
    <col min="6156" max="6156" width="5.42578125" style="28" customWidth="1"/>
    <col min="6157" max="6157" width="32.42578125" style="28" customWidth="1"/>
    <col min="6158" max="6399" width="9.140625" style="28"/>
    <col min="6400" max="6401" width="3" style="28" customWidth="1"/>
    <col min="6402" max="6402" width="53.7109375" style="28" customWidth="1"/>
    <col min="6403" max="6404" width="14.5703125" style="28" customWidth="1"/>
    <col min="6405" max="6405" width="17" style="28" customWidth="1"/>
    <col min="6406" max="6406" width="12.85546875" style="28" customWidth="1"/>
    <col min="6407" max="6410" width="17" style="28" customWidth="1"/>
    <col min="6411" max="6411" width="16.28515625" style="28" customWidth="1"/>
    <col min="6412" max="6412" width="5.42578125" style="28" customWidth="1"/>
    <col min="6413" max="6413" width="32.42578125" style="28" customWidth="1"/>
    <col min="6414" max="6655" width="9.140625" style="28"/>
    <col min="6656" max="6657" width="3" style="28" customWidth="1"/>
    <col min="6658" max="6658" width="53.7109375" style="28" customWidth="1"/>
    <col min="6659" max="6660" width="14.5703125" style="28" customWidth="1"/>
    <col min="6661" max="6661" width="17" style="28" customWidth="1"/>
    <col min="6662" max="6662" width="12.85546875" style="28" customWidth="1"/>
    <col min="6663" max="6666" width="17" style="28" customWidth="1"/>
    <col min="6667" max="6667" width="16.28515625" style="28" customWidth="1"/>
    <col min="6668" max="6668" width="5.42578125" style="28" customWidth="1"/>
    <col min="6669" max="6669" width="32.42578125" style="28" customWidth="1"/>
    <col min="6670" max="6911" width="9.140625" style="28"/>
    <col min="6912" max="6913" width="3" style="28" customWidth="1"/>
    <col min="6914" max="6914" width="53.7109375" style="28" customWidth="1"/>
    <col min="6915" max="6916" width="14.5703125" style="28" customWidth="1"/>
    <col min="6917" max="6917" width="17" style="28" customWidth="1"/>
    <col min="6918" max="6918" width="12.85546875" style="28" customWidth="1"/>
    <col min="6919" max="6922" width="17" style="28" customWidth="1"/>
    <col min="6923" max="6923" width="16.28515625" style="28" customWidth="1"/>
    <col min="6924" max="6924" width="5.42578125" style="28" customWidth="1"/>
    <col min="6925" max="6925" width="32.42578125" style="28" customWidth="1"/>
    <col min="6926" max="7167" width="9.140625" style="28"/>
    <col min="7168" max="7169" width="3" style="28" customWidth="1"/>
    <col min="7170" max="7170" width="53.7109375" style="28" customWidth="1"/>
    <col min="7171" max="7172" width="14.5703125" style="28" customWidth="1"/>
    <col min="7173" max="7173" width="17" style="28" customWidth="1"/>
    <col min="7174" max="7174" width="12.85546875" style="28" customWidth="1"/>
    <col min="7175" max="7178" width="17" style="28" customWidth="1"/>
    <col min="7179" max="7179" width="16.28515625" style="28" customWidth="1"/>
    <col min="7180" max="7180" width="5.42578125" style="28" customWidth="1"/>
    <col min="7181" max="7181" width="32.42578125" style="28" customWidth="1"/>
    <col min="7182" max="7423" width="9.140625" style="28"/>
    <col min="7424" max="7425" width="3" style="28" customWidth="1"/>
    <col min="7426" max="7426" width="53.7109375" style="28" customWidth="1"/>
    <col min="7427" max="7428" width="14.5703125" style="28" customWidth="1"/>
    <col min="7429" max="7429" width="17" style="28" customWidth="1"/>
    <col min="7430" max="7430" width="12.85546875" style="28" customWidth="1"/>
    <col min="7431" max="7434" width="17" style="28" customWidth="1"/>
    <col min="7435" max="7435" width="16.28515625" style="28" customWidth="1"/>
    <col min="7436" max="7436" width="5.42578125" style="28" customWidth="1"/>
    <col min="7437" max="7437" width="32.42578125" style="28" customWidth="1"/>
    <col min="7438" max="7679" width="9.140625" style="28"/>
    <col min="7680" max="7681" width="3" style="28" customWidth="1"/>
    <col min="7682" max="7682" width="53.7109375" style="28" customWidth="1"/>
    <col min="7683" max="7684" width="14.5703125" style="28" customWidth="1"/>
    <col min="7685" max="7685" width="17" style="28" customWidth="1"/>
    <col min="7686" max="7686" width="12.85546875" style="28" customWidth="1"/>
    <col min="7687" max="7690" width="17" style="28" customWidth="1"/>
    <col min="7691" max="7691" width="16.28515625" style="28" customWidth="1"/>
    <col min="7692" max="7692" width="5.42578125" style="28" customWidth="1"/>
    <col min="7693" max="7693" width="32.42578125" style="28" customWidth="1"/>
    <col min="7694" max="7935" width="9.140625" style="28"/>
    <col min="7936" max="7937" width="3" style="28" customWidth="1"/>
    <col min="7938" max="7938" width="53.7109375" style="28" customWidth="1"/>
    <col min="7939" max="7940" width="14.5703125" style="28" customWidth="1"/>
    <col min="7941" max="7941" width="17" style="28" customWidth="1"/>
    <col min="7942" max="7942" width="12.85546875" style="28" customWidth="1"/>
    <col min="7943" max="7946" width="17" style="28" customWidth="1"/>
    <col min="7947" max="7947" width="16.28515625" style="28" customWidth="1"/>
    <col min="7948" max="7948" width="5.42578125" style="28" customWidth="1"/>
    <col min="7949" max="7949" width="32.42578125" style="28" customWidth="1"/>
    <col min="7950" max="8191" width="9.140625" style="28"/>
    <col min="8192" max="8193" width="3" style="28" customWidth="1"/>
    <col min="8194" max="8194" width="53.7109375" style="28" customWidth="1"/>
    <col min="8195" max="8196" width="14.5703125" style="28" customWidth="1"/>
    <col min="8197" max="8197" width="17" style="28" customWidth="1"/>
    <col min="8198" max="8198" width="12.85546875" style="28" customWidth="1"/>
    <col min="8199" max="8202" width="17" style="28" customWidth="1"/>
    <col min="8203" max="8203" width="16.28515625" style="28" customWidth="1"/>
    <col min="8204" max="8204" width="5.42578125" style="28" customWidth="1"/>
    <col min="8205" max="8205" width="32.42578125" style="28" customWidth="1"/>
    <col min="8206" max="8447" width="9.140625" style="28"/>
    <col min="8448" max="8449" width="3" style="28" customWidth="1"/>
    <col min="8450" max="8450" width="53.7109375" style="28" customWidth="1"/>
    <col min="8451" max="8452" width="14.5703125" style="28" customWidth="1"/>
    <col min="8453" max="8453" width="17" style="28" customWidth="1"/>
    <col min="8454" max="8454" width="12.85546875" style="28" customWidth="1"/>
    <col min="8455" max="8458" width="17" style="28" customWidth="1"/>
    <col min="8459" max="8459" width="16.28515625" style="28" customWidth="1"/>
    <col min="8460" max="8460" width="5.42578125" style="28" customWidth="1"/>
    <col min="8461" max="8461" width="32.42578125" style="28" customWidth="1"/>
    <col min="8462" max="8703" width="9.140625" style="28"/>
    <col min="8704" max="8705" width="3" style="28" customWidth="1"/>
    <col min="8706" max="8706" width="53.7109375" style="28" customWidth="1"/>
    <col min="8707" max="8708" width="14.5703125" style="28" customWidth="1"/>
    <col min="8709" max="8709" width="17" style="28" customWidth="1"/>
    <col min="8710" max="8710" width="12.85546875" style="28" customWidth="1"/>
    <col min="8711" max="8714" width="17" style="28" customWidth="1"/>
    <col min="8715" max="8715" width="16.28515625" style="28" customWidth="1"/>
    <col min="8716" max="8716" width="5.42578125" style="28" customWidth="1"/>
    <col min="8717" max="8717" width="32.42578125" style="28" customWidth="1"/>
    <col min="8718" max="8959" width="9.140625" style="28"/>
    <col min="8960" max="8961" width="3" style="28" customWidth="1"/>
    <col min="8962" max="8962" width="53.7109375" style="28" customWidth="1"/>
    <col min="8963" max="8964" width="14.5703125" style="28" customWidth="1"/>
    <col min="8965" max="8965" width="17" style="28" customWidth="1"/>
    <col min="8966" max="8966" width="12.85546875" style="28" customWidth="1"/>
    <col min="8967" max="8970" width="17" style="28" customWidth="1"/>
    <col min="8971" max="8971" width="16.28515625" style="28" customWidth="1"/>
    <col min="8972" max="8972" width="5.42578125" style="28" customWidth="1"/>
    <col min="8973" max="8973" width="32.42578125" style="28" customWidth="1"/>
    <col min="8974" max="9215" width="9.140625" style="28"/>
    <col min="9216" max="9217" width="3" style="28" customWidth="1"/>
    <col min="9218" max="9218" width="53.7109375" style="28" customWidth="1"/>
    <col min="9219" max="9220" width="14.5703125" style="28" customWidth="1"/>
    <col min="9221" max="9221" width="17" style="28" customWidth="1"/>
    <col min="9222" max="9222" width="12.85546875" style="28" customWidth="1"/>
    <col min="9223" max="9226" width="17" style="28" customWidth="1"/>
    <col min="9227" max="9227" width="16.28515625" style="28" customWidth="1"/>
    <col min="9228" max="9228" width="5.42578125" style="28" customWidth="1"/>
    <col min="9229" max="9229" width="32.42578125" style="28" customWidth="1"/>
    <col min="9230" max="9471" width="9.140625" style="28"/>
    <col min="9472" max="9473" width="3" style="28" customWidth="1"/>
    <col min="9474" max="9474" width="53.7109375" style="28" customWidth="1"/>
    <col min="9475" max="9476" width="14.5703125" style="28" customWidth="1"/>
    <col min="9477" max="9477" width="17" style="28" customWidth="1"/>
    <col min="9478" max="9478" width="12.85546875" style="28" customWidth="1"/>
    <col min="9479" max="9482" width="17" style="28" customWidth="1"/>
    <col min="9483" max="9483" width="16.28515625" style="28" customWidth="1"/>
    <col min="9484" max="9484" width="5.42578125" style="28" customWidth="1"/>
    <col min="9485" max="9485" width="32.42578125" style="28" customWidth="1"/>
    <col min="9486" max="9727" width="9.140625" style="28"/>
    <col min="9728" max="9729" width="3" style="28" customWidth="1"/>
    <col min="9730" max="9730" width="53.7109375" style="28" customWidth="1"/>
    <col min="9731" max="9732" width="14.5703125" style="28" customWidth="1"/>
    <col min="9733" max="9733" width="17" style="28" customWidth="1"/>
    <col min="9734" max="9734" width="12.85546875" style="28" customWidth="1"/>
    <col min="9735" max="9738" width="17" style="28" customWidth="1"/>
    <col min="9739" max="9739" width="16.28515625" style="28" customWidth="1"/>
    <col min="9740" max="9740" width="5.42578125" style="28" customWidth="1"/>
    <col min="9741" max="9741" width="32.42578125" style="28" customWidth="1"/>
    <col min="9742" max="9983" width="9.140625" style="28"/>
    <col min="9984" max="9985" width="3" style="28" customWidth="1"/>
    <col min="9986" max="9986" width="53.7109375" style="28" customWidth="1"/>
    <col min="9987" max="9988" width="14.5703125" style="28" customWidth="1"/>
    <col min="9989" max="9989" width="17" style="28" customWidth="1"/>
    <col min="9990" max="9990" width="12.85546875" style="28" customWidth="1"/>
    <col min="9991" max="9994" width="17" style="28" customWidth="1"/>
    <col min="9995" max="9995" width="16.28515625" style="28" customWidth="1"/>
    <col min="9996" max="9996" width="5.42578125" style="28" customWidth="1"/>
    <col min="9997" max="9997" width="32.42578125" style="28" customWidth="1"/>
    <col min="9998" max="10239" width="9.140625" style="28"/>
    <col min="10240" max="10241" width="3" style="28" customWidth="1"/>
    <col min="10242" max="10242" width="53.7109375" style="28" customWidth="1"/>
    <col min="10243" max="10244" width="14.5703125" style="28" customWidth="1"/>
    <col min="10245" max="10245" width="17" style="28" customWidth="1"/>
    <col min="10246" max="10246" width="12.85546875" style="28" customWidth="1"/>
    <col min="10247" max="10250" width="17" style="28" customWidth="1"/>
    <col min="10251" max="10251" width="16.28515625" style="28" customWidth="1"/>
    <col min="10252" max="10252" width="5.42578125" style="28" customWidth="1"/>
    <col min="10253" max="10253" width="32.42578125" style="28" customWidth="1"/>
    <col min="10254" max="10495" width="9.140625" style="28"/>
    <col min="10496" max="10497" width="3" style="28" customWidth="1"/>
    <col min="10498" max="10498" width="53.7109375" style="28" customWidth="1"/>
    <col min="10499" max="10500" width="14.5703125" style="28" customWidth="1"/>
    <col min="10501" max="10501" width="17" style="28" customWidth="1"/>
    <col min="10502" max="10502" width="12.85546875" style="28" customWidth="1"/>
    <col min="10503" max="10506" width="17" style="28" customWidth="1"/>
    <col min="10507" max="10507" width="16.28515625" style="28" customWidth="1"/>
    <col min="10508" max="10508" width="5.42578125" style="28" customWidth="1"/>
    <col min="10509" max="10509" width="32.42578125" style="28" customWidth="1"/>
    <col min="10510" max="10751" width="9.140625" style="28"/>
    <col min="10752" max="10753" width="3" style="28" customWidth="1"/>
    <col min="10754" max="10754" width="53.7109375" style="28" customWidth="1"/>
    <col min="10755" max="10756" width="14.5703125" style="28" customWidth="1"/>
    <col min="10757" max="10757" width="17" style="28" customWidth="1"/>
    <col min="10758" max="10758" width="12.85546875" style="28" customWidth="1"/>
    <col min="10759" max="10762" width="17" style="28" customWidth="1"/>
    <col min="10763" max="10763" width="16.28515625" style="28" customWidth="1"/>
    <col min="10764" max="10764" width="5.42578125" style="28" customWidth="1"/>
    <col min="10765" max="10765" width="32.42578125" style="28" customWidth="1"/>
    <col min="10766" max="11007" width="9.140625" style="28"/>
    <col min="11008" max="11009" width="3" style="28" customWidth="1"/>
    <col min="11010" max="11010" width="53.7109375" style="28" customWidth="1"/>
    <col min="11011" max="11012" width="14.5703125" style="28" customWidth="1"/>
    <col min="11013" max="11013" width="17" style="28" customWidth="1"/>
    <col min="11014" max="11014" width="12.85546875" style="28" customWidth="1"/>
    <col min="11015" max="11018" width="17" style="28" customWidth="1"/>
    <col min="11019" max="11019" width="16.28515625" style="28" customWidth="1"/>
    <col min="11020" max="11020" width="5.42578125" style="28" customWidth="1"/>
    <col min="11021" max="11021" width="32.42578125" style="28" customWidth="1"/>
    <col min="11022" max="11263" width="9.140625" style="28"/>
    <col min="11264" max="11265" width="3" style="28" customWidth="1"/>
    <col min="11266" max="11266" width="53.7109375" style="28" customWidth="1"/>
    <col min="11267" max="11268" width="14.5703125" style="28" customWidth="1"/>
    <col min="11269" max="11269" width="17" style="28" customWidth="1"/>
    <col min="11270" max="11270" width="12.85546875" style="28" customWidth="1"/>
    <col min="11271" max="11274" width="17" style="28" customWidth="1"/>
    <col min="11275" max="11275" width="16.28515625" style="28" customWidth="1"/>
    <col min="11276" max="11276" width="5.42578125" style="28" customWidth="1"/>
    <col min="11277" max="11277" width="32.42578125" style="28" customWidth="1"/>
    <col min="11278" max="11519" width="9.140625" style="28"/>
    <col min="11520" max="11521" width="3" style="28" customWidth="1"/>
    <col min="11522" max="11522" width="53.7109375" style="28" customWidth="1"/>
    <col min="11523" max="11524" width="14.5703125" style="28" customWidth="1"/>
    <col min="11525" max="11525" width="17" style="28" customWidth="1"/>
    <col min="11526" max="11526" width="12.85546875" style="28" customWidth="1"/>
    <col min="11527" max="11530" width="17" style="28" customWidth="1"/>
    <col min="11531" max="11531" width="16.28515625" style="28" customWidth="1"/>
    <col min="11532" max="11532" width="5.42578125" style="28" customWidth="1"/>
    <col min="11533" max="11533" width="32.42578125" style="28" customWidth="1"/>
    <col min="11534" max="11775" width="9.140625" style="28"/>
    <col min="11776" max="11777" width="3" style="28" customWidth="1"/>
    <col min="11778" max="11778" width="53.7109375" style="28" customWidth="1"/>
    <col min="11779" max="11780" width="14.5703125" style="28" customWidth="1"/>
    <col min="11781" max="11781" width="17" style="28" customWidth="1"/>
    <col min="11782" max="11782" width="12.85546875" style="28" customWidth="1"/>
    <col min="11783" max="11786" width="17" style="28" customWidth="1"/>
    <col min="11787" max="11787" width="16.28515625" style="28" customWidth="1"/>
    <col min="11788" max="11788" width="5.42578125" style="28" customWidth="1"/>
    <col min="11789" max="11789" width="32.42578125" style="28" customWidth="1"/>
    <col min="11790" max="12031" width="9.140625" style="28"/>
    <col min="12032" max="12033" width="3" style="28" customWidth="1"/>
    <col min="12034" max="12034" width="53.7109375" style="28" customWidth="1"/>
    <col min="12035" max="12036" width="14.5703125" style="28" customWidth="1"/>
    <col min="12037" max="12037" width="17" style="28" customWidth="1"/>
    <col min="12038" max="12038" width="12.85546875" style="28" customWidth="1"/>
    <col min="12039" max="12042" width="17" style="28" customWidth="1"/>
    <col min="12043" max="12043" width="16.28515625" style="28" customWidth="1"/>
    <col min="12044" max="12044" width="5.42578125" style="28" customWidth="1"/>
    <col min="12045" max="12045" width="32.42578125" style="28" customWidth="1"/>
    <col min="12046" max="12287" width="9.140625" style="28"/>
    <col min="12288" max="12289" width="3" style="28" customWidth="1"/>
    <col min="12290" max="12290" width="53.7109375" style="28" customWidth="1"/>
    <col min="12291" max="12292" width="14.5703125" style="28" customWidth="1"/>
    <col min="12293" max="12293" width="17" style="28" customWidth="1"/>
    <col min="12294" max="12294" width="12.85546875" style="28" customWidth="1"/>
    <col min="12295" max="12298" width="17" style="28" customWidth="1"/>
    <col min="12299" max="12299" width="16.28515625" style="28" customWidth="1"/>
    <col min="12300" max="12300" width="5.42578125" style="28" customWidth="1"/>
    <col min="12301" max="12301" width="32.42578125" style="28" customWidth="1"/>
    <col min="12302" max="12543" width="9.140625" style="28"/>
    <col min="12544" max="12545" width="3" style="28" customWidth="1"/>
    <col min="12546" max="12546" width="53.7109375" style="28" customWidth="1"/>
    <col min="12547" max="12548" width="14.5703125" style="28" customWidth="1"/>
    <col min="12549" max="12549" width="17" style="28" customWidth="1"/>
    <col min="12550" max="12550" width="12.85546875" style="28" customWidth="1"/>
    <col min="12551" max="12554" width="17" style="28" customWidth="1"/>
    <col min="12555" max="12555" width="16.28515625" style="28" customWidth="1"/>
    <col min="12556" max="12556" width="5.42578125" style="28" customWidth="1"/>
    <col min="12557" max="12557" width="32.42578125" style="28" customWidth="1"/>
    <col min="12558" max="12799" width="9.140625" style="28"/>
    <col min="12800" max="12801" width="3" style="28" customWidth="1"/>
    <col min="12802" max="12802" width="53.7109375" style="28" customWidth="1"/>
    <col min="12803" max="12804" width="14.5703125" style="28" customWidth="1"/>
    <col min="12805" max="12805" width="17" style="28" customWidth="1"/>
    <col min="12806" max="12806" width="12.85546875" style="28" customWidth="1"/>
    <col min="12807" max="12810" width="17" style="28" customWidth="1"/>
    <col min="12811" max="12811" width="16.28515625" style="28" customWidth="1"/>
    <col min="12812" max="12812" width="5.42578125" style="28" customWidth="1"/>
    <col min="12813" max="12813" width="32.42578125" style="28" customWidth="1"/>
    <col min="12814" max="13055" width="9.140625" style="28"/>
    <col min="13056" max="13057" width="3" style="28" customWidth="1"/>
    <col min="13058" max="13058" width="53.7109375" style="28" customWidth="1"/>
    <col min="13059" max="13060" width="14.5703125" style="28" customWidth="1"/>
    <col min="13061" max="13061" width="17" style="28" customWidth="1"/>
    <col min="13062" max="13062" width="12.85546875" style="28" customWidth="1"/>
    <col min="13063" max="13066" width="17" style="28" customWidth="1"/>
    <col min="13067" max="13067" width="16.28515625" style="28" customWidth="1"/>
    <col min="13068" max="13068" width="5.42578125" style="28" customWidth="1"/>
    <col min="13069" max="13069" width="32.42578125" style="28" customWidth="1"/>
    <col min="13070" max="13311" width="9.140625" style="28"/>
    <col min="13312" max="13313" width="3" style="28" customWidth="1"/>
    <col min="13314" max="13314" width="53.7109375" style="28" customWidth="1"/>
    <col min="13315" max="13316" width="14.5703125" style="28" customWidth="1"/>
    <col min="13317" max="13317" width="17" style="28" customWidth="1"/>
    <col min="13318" max="13318" width="12.85546875" style="28" customWidth="1"/>
    <col min="13319" max="13322" width="17" style="28" customWidth="1"/>
    <col min="13323" max="13323" width="16.28515625" style="28" customWidth="1"/>
    <col min="13324" max="13324" width="5.42578125" style="28" customWidth="1"/>
    <col min="13325" max="13325" width="32.42578125" style="28" customWidth="1"/>
    <col min="13326" max="13567" width="9.140625" style="28"/>
    <col min="13568" max="13569" width="3" style="28" customWidth="1"/>
    <col min="13570" max="13570" width="53.7109375" style="28" customWidth="1"/>
    <col min="13571" max="13572" width="14.5703125" style="28" customWidth="1"/>
    <col min="13573" max="13573" width="17" style="28" customWidth="1"/>
    <col min="13574" max="13574" width="12.85546875" style="28" customWidth="1"/>
    <col min="13575" max="13578" width="17" style="28" customWidth="1"/>
    <col min="13579" max="13579" width="16.28515625" style="28" customWidth="1"/>
    <col min="13580" max="13580" width="5.42578125" style="28" customWidth="1"/>
    <col min="13581" max="13581" width="32.42578125" style="28" customWidth="1"/>
    <col min="13582" max="13823" width="9.140625" style="28"/>
    <col min="13824" max="13825" width="3" style="28" customWidth="1"/>
    <col min="13826" max="13826" width="53.7109375" style="28" customWidth="1"/>
    <col min="13827" max="13828" width="14.5703125" style="28" customWidth="1"/>
    <col min="13829" max="13829" width="17" style="28" customWidth="1"/>
    <col min="13830" max="13830" width="12.85546875" style="28" customWidth="1"/>
    <col min="13831" max="13834" width="17" style="28" customWidth="1"/>
    <col min="13835" max="13835" width="16.28515625" style="28" customWidth="1"/>
    <col min="13836" max="13836" width="5.42578125" style="28" customWidth="1"/>
    <col min="13837" max="13837" width="32.42578125" style="28" customWidth="1"/>
    <col min="13838" max="14079" width="9.140625" style="28"/>
    <col min="14080" max="14081" width="3" style="28" customWidth="1"/>
    <col min="14082" max="14082" width="53.7109375" style="28" customWidth="1"/>
    <col min="14083" max="14084" width="14.5703125" style="28" customWidth="1"/>
    <col min="14085" max="14085" width="17" style="28" customWidth="1"/>
    <col min="14086" max="14086" width="12.85546875" style="28" customWidth="1"/>
    <col min="14087" max="14090" width="17" style="28" customWidth="1"/>
    <col min="14091" max="14091" width="16.28515625" style="28" customWidth="1"/>
    <col min="14092" max="14092" width="5.42578125" style="28" customWidth="1"/>
    <col min="14093" max="14093" width="32.42578125" style="28" customWidth="1"/>
    <col min="14094" max="14335" width="9.140625" style="28"/>
    <col min="14336" max="14337" width="3" style="28" customWidth="1"/>
    <col min="14338" max="14338" width="53.7109375" style="28" customWidth="1"/>
    <col min="14339" max="14340" width="14.5703125" style="28" customWidth="1"/>
    <col min="14341" max="14341" width="17" style="28" customWidth="1"/>
    <col min="14342" max="14342" width="12.85546875" style="28" customWidth="1"/>
    <col min="14343" max="14346" width="17" style="28" customWidth="1"/>
    <col min="14347" max="14347" width="16.28515625" style="28" customWidth="1"/>
    <col min="14348" max="14348" width="5.42578125" style="28" customWidth="1"/>
    <col min="14349" max="14349" width="32.42578125" style="28" customWidth="1"/>
    <col min="14350" max="14591" width="9.140625" style="28"/>
    <col min="14592" max="14593" width="3" style="28" customWidth="1"/>
    <col min="14594" max="14594" width="53.7109375" style="28" customWidth="1"/>
    <col min="14595" max="14596" width="14.5703125" style="28" customWidth="1"/>
    <col min="14597" max="14597" width="17" style="28" customWidth="1"/>
    <col min="14598" max="14598" width="12.85546875" style="28" customWidth="1"/>
    <col min="14599" max="14602" width="17" style="28" customWidth="1"/>
    <col min="14603" max="14603" width="16.28515625" style="28" customWidth="1"/>
    <col min="14604" max="14604" width="5.42578125" style="28" customWidth="1"/>
    <col min="14605" max="14605" width="32.42578125" style="28" customWidth="1"/>
    <col min="14606" max="14847" width="9.140625" style="28"/>
    <col min="14848" max="14849" width="3" style="28" customWidth="1"/>
    <col min="14850" max="14850" width="53.7109375" style="28" customWidth="1"/>
    <col min="14851" max="14852" width="14.5703125" style="28" customWidth="1"/>
    <col min="14853" max="14853" width="17" style="28" customWidth="1"/>
    <col min="14854" max="14854" width="12.85546875" style="28" customWidth="1"/>
    <col min="14855" max="14858" width="17" style="28" customWidth="1"/>
    <col min="14859" max="14859" width="16.28515625" style="28" customWidth="1"/>
    <col min="14860" max="14860" width="5.42578125" style="28" customWidth="1"/>
    <col min="14861" max="14861" width="32.42578125" style="28" customWidth="1"/>
    <col min="14862" max="15103" width="9.140625" style="28"/>
    <col min="15104" max="15105" width="3" style="28" customWidth="1"/>
    <col min="15106" max="15106" width="53.7109375" style="28" customWidth="1"/>
    <col min="15107" max="15108" width="14.5703125" style="28" customWidth="1"/>
    <col min="15109" max="15109" width="17" style="28" customWidth="1"/>
    <col min="15110" max="15110" width="12.85546875" style="28" customWidth="1"/>
    <col min="15111" max="15114" width="17" style="28" customWidth="1"/>
    <col min="15115" max="15115" width="16.28515625" style="28" customWidth="1"/>
    <col min="15116" max="15116" width="5.42578125" style="28" customWidth="1"/>
    <col min="15117" max="15117" width="32.42578125" style="28" customWidth="1"/>
    <col min="15118" max="15359" width="9.140625" style="28"/>
    <col min="15360" max="15361" width="3" style="28" customWidth="1"/>
    <col min="15362" max="15362" width="53.7109375" style="28" customWidth="1"/>
    <col min="15363" max="15364" width="14.5703125" style="28" customWidth="1"/>
    <col min="15365" max="15365" width="17" style="28" customWidth="1"/>
    <col min="15366" max="15366" width="12.85546875" style="28" customWidth="1"/>
    <col min="15367" max="15370" width="17" style="28" customWidth="1"/>
    <col min="15371" max="15371" width="16.28515625" style="28" customWidth="1"/>
    <col min="15372" max="15372" width="5.42578125" style="28" customWidth="1"/>
    <col min="15373" max="15373" width="32.42578125" style="28" customWidth="1"/>
    <col min="15374" max="15615" width="9.140625" style="28"/>
    <col min="15616" max="15617" width="3" style="28" customWidth="1"/>
    <col min="15618" max="15618" width="53.7109375" style="28" customWidth="1"/>
    <col min="15619" max="15620" width="14.5703125" style="28" customWidth="1"/>
    <col min="15621" max="15621" width="17" style="28" customWidth="1"/>
    <col min="15622" max="15622" width="12.85546875" style="28" customWidth="1"/>
    <col min="15623" max="15626" width="17" style="28" customWidth="1"/>
    <col min="15627" max="15627" width="16.28515625" style="28" customWidth="1"/>
    <col min="15628" max="15628" width="5.42578125" style="28" customWidth="1"/>
    <col min="15629" max="15629" width="32.42578125" style="28" customWidth="1"/>
    <col min="15630" max="15871" width="9.140625" style="28"/>
    <col min="15872" max="15873" width="3" style="28" customWidth="1"/>
    <col min="15874" max="15874" width="53.7109375" style="28" customWidth="1"/>
    <col min="15875" max="15876" width="14.5703125" style="28" customWidth="1"/>
    <col min="15877" max="15877" width="17" style="28" customWidth="1"/>
    <col min="15878" max="15878" width="12.85546875" style="28" customWidth="1"/>
    <col min="15879" max="15882" width="17" style="28" customWidth="1"/>
    <col min="15883" max="15883" width="16.28515625" style="28" customWidth="1"/>
    <col min="15884" max="15884" width="5.42578125" style="28" customWidth="1"/>
    <col min="15885" max="15885" width="32.42578125" style="28" customWidth="1"/>
    <col min="15886" max="16127" width="9.140625" style="28"/>
    <col min="16128" max="16129" width="3" style="28" customWidth="1"/>
    <col min="16130" max="16130" width="53.7109375" style="28" customWidth="1"/>
    <col min="16131" max="16132" width="14.5703125" style="28" customWidth="1"/>
    <col min="16133" max="16133" width="17" style="28" customWidth="1"/>
    <col min="16134" max="16134" width="12.85546875" style="28" customWidth="1"/>
    <col min="16135" max="16138" width="17" style="28" customWidth="1"/>
    <col min="16139" max="16139" width="16.28515625" style="28" customWidth="1"/>
    <col min="16140" max="16140" width="5.42578125" style="28" customWidth="1"/>
    <col min="16141" max="16141" width="32.42578125" style="28" customWidth="1"/>
    <col min="16142" max="16384" width="9.140625" style="28"/>
  </cols>
  <sheetData>
    <row r="1" spans="1:38" s="91" customFormat="1" ht="14.1" customHeight="1" x14ac:dyDescent="0.25">
      <c r="A1" s="1084" t="str">
        <f>'Prop and Equipment'!A1:P1</f>
        <v>NAME OF INSURANCE COMPANY</v>
      </c>
      <c r="B1" s="1084"/>
      <c r="C1" s="1084"/>
      <c r="D1" s="1084"/>
      <c r="E1" s="1084"/>
      <c r="F1" s="1084"/>
      <c r="G1" s="1084"/>
      <c r="H1" s="1084"/>
      <c r="I1" s="1084"/>
      <c r="J1" s="1084"/>
      <c r="K1" s="1084"/>
      <c r="L1" s="423"/>
    </row>
    <row r="2" spans="1:38" s="21" customFormat="1" ht="14.1" customHeight="1" x14ac:dyDescent="0.25">
      <c r="A2" s="1064" t="str">
        <f>'Prop and Equipment'!A2:P2</f>
        <v>STATEMENT OF CAPITAL, RESERVES AND SURPLUS INVESTMENTS</v>
      </c>
      <c r="B2" s="1064"/>
      <c r="C2" s="1064"/>
      <c r="D2" s="1064"/>
      <c r="E2" s="1064"/>
      <c r="F2" s="1064"/>
      <c r="G2" s="1064"/>
      <c r="H2" s="1064"/>
      <c r="I2" s="1064"/>
      <c r="J2" s="1064"/>
      <c r="K2" s="1064"/>
    </row>
    <row r="3" spans="1:38" s="21" customFormat="1" ht="14.1" customHeight="1" x14ac:dyDescent="0.25">
      <c r="A3" s="1064" t="str">
        <f>'Prop and Equipment'!A3:P3</f>
        <v>AS OF DATE</v>
      </c>
      <c r="B3" s="1064"/>
      <c r="C3" s="1064"/>
      <c r="D3" s="1064"/>
      <c r="E3" s="1064"/>
      <c r="F3" s="1064"/>
      <c r="G3" s="1064"/>
      <c r="H3" s="1064"/>
      <c r="I3" s="1064"/>
      <c r="J3" s="1064"/>
      <c r="K3" s="1064"/>
    </row>
    <row r="4" spans="1:38" ht="12.75" customHeight="1" thickBot="1" x14ac:dyDescent="0.25">
      <c r="A4" s="115"/>
      <c r="B4" s="115"/>
      <c r="C4" s="115"/>
      <c r="D4" s="115"/>
      <c r="E4" s="115"/>
      <c r="F4" s="115"/>
      <c r="G4" s="115"/>
      <c r="H4" s="115"/>
      <c r="I4" s="115"/>
      <c r="J4" s="115"/>
      <c r="K4" s="115"/>
    </row>
    <row r="5" spans="1:38" s="95" customFormat="1" ht="12.75" customHeight="1" x14ac:dyDescent="0.25">
      <c r="A5" s="1006" t="s">
        <v>301</v>
      </c>
      <c r="B5" s="1007"/>
      <c r="C5" s="1008"/>
      <c r="D5" s="231" t="s">
        <v>144</v>
      </c>
      <c r="E5" s="231" t="s">
        <v>144</v>
      </c>
      <c r="F5" s="231" t="s">
        <v>302</v>
      </c>
      <c r="G5" s="231" t="s">
        <v>303</v>
      </c>
      <c r="H5" s="231" t="s">
        <v>304</v>
      </c>
      <c r="I5" s="696" t="s">
        <v>382</v>
      </c>
      <c r="J5" s="696" t="s">
        <v>383</v>
      </c>
      <c r="K5" s="999" t="s">
        <v>63</v>
      </c>
    </row>
    <row r="6" spans="1:38" s="95" customFormat="1" ht="12.75" customHeight="1" x14ac:dyDescent="0.25">
      <c r="A6" s="1009"/>
      <c r="B6" s="1010"/>
      <c r="C6" s="1011"/>
      <c r="D6" s="424" t="s">
        <v>305</v>
      </c>
      <c r="E6" s="424" t="s">
        <v>306</v>
      </c>
      <c r="F6" s="424" t="s">
        <v>287</v>
      </c>
      <c r="G6" s="424" t="s">
        <v>307</v>
      </c>
      <c r="H6" s="424" t="s">
        <v>308</v>
      </c>
      <c r="I6" s="697" t="s">
        <v>388</v>
      </c>
      <c r="J6" s="697" t="s">
        <v>388</v>
      </c>
      <c r="K6" s="1001"/>
    </row>
    <row r="7" spans="1:38" ht="12.75" customHeight="1" thickBot="1" x14ac:dyDescent="0.25">
      <c r="A7" s="425"/>
      <c r="B7" s="426"/>
      <c r="C7" s="26"/>
      <c r="D7" s="26"/>
      <c r="E7" s="26"/>
      <c r="F7" s="26"/>
      <c r="G7" s="26"/>
      <c r="H7" s="26"/>
      <c r="I7" s="699"/>
      <c r="J7" s="98"/>
      <c r="K7" s="27"/>
    </row>
    <row r="8" spans="1:38" ht="12.75" customHeight="1" x14ac:dyDescent="0.2">
      <c r="A8" s="132"/>
      <c r="B8" s="324"/>
      <c r="C8" s="36"/>
      <c r="D8" s="151"/>
      <c r="E8" s="36"/>
      <c r="F8" s="172"/>
      <c r="G8" s="151"/>
      <c r="H8" s="58"/>
      <c r="I8" s="58"/>
      <c r="J8" s="58"/>
      <c r="K8" s="38"/>
    </row>
    <row r="9" spans="1:38" ht="12.75" customHeight="1" x14ac:dyDescent="0.2">
      <c r="A9" s="427" t="s">
        <v>107</v>
      </c>
      <c r="B9" s="111" t="s">
        <v>309</v>
      </c>
      <c r="C9" s="111"/>
      <c r="D9" s="31"/>
      <c r="E9" s="31"/>
      <c r="F9" s="31"/>
      <c r="G9" s="31"/>
      <c r="H9" s="31"/>
      <c r="I9" s="31"/>
      <c r="J9" s="31"/>
      <c r="K9" s="32"/>
    </row>
    <row r="10" spans="1:38" s="4" customFormat="1" ht="12.75" customHeight="1" x14ac:dyDescent="0.2">
      <c r="A10" s="127"/>
      <c r="B10" s="326"/>
      <c r="C10" s="35" t="s">
        <v>310</v>
      </c>
      <c r="D10" s="61"/>
      <c r="E10" s="35"/>
      <c r="F10" s="53"/>
      <c r="G10" s="61"/>
      <c r="H10" s="428"/>
      <c r="I10" s="428"/>
      <c r="J10" s="428"/>
      <c r="K10" s="54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</row>
    <row r="11" spans="1:38" s="4" customFormat="1" ht="12.75" customHeight="1" x14ac:dyDescent="0.2">
      <c r="A11" s="127"/>
      <c r="B11" s="326"/>
      <c r="C11" s="35" t="s">
        <v>311</v>
      </c>
      <c r="D11" s="35"/>
      <c r="E11" s="61"/>
      <c r="F11" s="53"/>
      <c r="G11" s="429"/>
      <c r="H11" s="430"/>
      <c r="I11" s="430"/>
      <c r="J11" s="430"/>
      <c r="K11" s="54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</row>
    <row r="12" spans="1:38" s="4" customFormat="1" ht="12.75" customHeight="1" x14ac:dyDescent="0.2">
      <c r="A12" s="127"/>
      <c r="B12" s="326"/>
      <c r="C12" s="35" t="s">
        <v>312</v>
      </c>
      <c r="D12" s="61"/>
      <c r="E12" s="35"/>
      <c r="F12" s="53"/>
      <c r="G12" s="61"/>
      <c r="H12" s="67"/>
      <c r="I12" s="67"/>
      <c r="J12" s="67"/>
      <c r="K12" s="54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</row>
    <row r="13" spans="1:38" ht="12.75" customHeight="1" x14ac:dyDescent="0.2">
      <c r="A13" s="132"/>
      <c r="B13" s="324">
        <v>1</v>
      </c>
      <c r="C13" s="104"/>
      <c r="D13" s="104"/>
      <c r="E13" s="104"/>
      <c r="F13" s="41"/>
      <c r="G13" s="431"/>
      <c r="H13" s="41"/>
      <c r="I13" s="41"/>
      <c r="J13" s="41"/>
      <c r="K13" s="62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</row>
    <row r="14" spans="1:38" ht="12.75" customHeight="1" x14ac:dyDescent="0.2">
      <c r="A14" s="132"/>
      <c r="B14" s="324">
        <v>2</v>
      </c>
      <c r="C14" s="105"/>
      <c r="D14" s="156"/>
      <c r="E14" s="105"/>
      <c r="F14" s="158"/>
      <c r="G14" s="156"/>
      <c r="H14" s="45"/>
      <c r="I14" s="45"/>
      <c r="J14" s="45"/>
      <c r="K14" s="47"/>
    </row>
    <row r="15" spans="1:38" ht="12.75" customHeight="1" x14ac:dyDescent="0.2">
      <c r="A15" s="132"/>
      <c r="B15" s="324">
        <v>3</v>
      </c>
      <c r="C15" s="105"/>
      <c r="D15" s="105"/>
      <c r="E15" s="105"/>
      <c r="F15" s="105"/>
      <c r="G15" s="156"/>
      <c r="H15" s="105"/>
      <c r="I15" s="105"/>
      <c r="J15" s="105"/>
      <c r="K15" s="47"/>
    </row>
    <row r="16" spans="1:38" ht="12.75" customHeight="1" thickBot="1" x14ac:dyDescent="0.25">
      <c r="A16" s="132"/>
      <c r="B16" s="324">
        <v>4</v>
      </c>
      <c r="C16" s="105"/>
      <c r="D16" s="105"/>
      <c r="E16" s="105"/>
      <c r="F16" s="105"/>
      <c r="G16" s="156"/>
      <c r="H16" s="105"/>
      <c r="I16" s="105"/>
      <c r="J16" s="105"/>
      <c r="K16" s="47"/>
    </row>
    <row r="17" spans="1:38" ht="12.75" customHeight="1" thickBot="1" x14ac:dyDescent="0.25">
      <c r="A17" s="132"/>
      <c r="B17" s="326" t="s">
        <v>313</v>
      </c>
      <c r="C17" s="111"/>
      <c r="D17" s="111"/>
      <c r="E17" s="111"/>
      <c r="F17" s="52">
        <f>SUM(F13:F16)</f>
        <v>0</v>
      </c>
      <c r="G17" s="432"/>
      <c r="H17" s="52">
        <f>SUM(H13:H16)</f>
        <v>0</v>
      </c>
      <c r="I17" s="52">
        <f>SUM(I13:I16)</f>
        <v>0</v>
      </c>
      <c r="J17" s="52">
        <f>SUM(J13:J16)</f>
        <v>0</v>
      </c>
      <c r="K17" s="32"/>
    </row>
    <row r="18" spans="1:38" ht="12.75" customHeight="1" x14ac:dyDescent="0.2">
      <c r="A18" s="132"/>
      <c r="B18" s="324"/>
      <c r="C18" s="36"/>
      <c r="D18" s="36"/>
      <c r="E18" s="36"/>
      <c r="F18" s="31"/>
      <c r="G18" s="151"/>
      <c r="H18" s="31"/>
      <c r="I18" s="31"/>
      <c r="J18" s="31"/>
      <c r="K18" s="38"/>
    </row>
    <row r="19" spans="1:38" ht="12.75" customHeight="1" x14ac:dyDescent="0.2">
      <c r="A19" s="433" t="s">
        <v>109</v>
      </c>
      <c r="B19" s="434" t="s">
        <v>314</v>
      </c>
      <c r="C19" s="35"/>
      <c r="D19" s="36"/>
      <c r="E19" s="36"/>
      <c r="F19" s="36"/>
      <c r="G19" s="36"/>
      <c r="H19" s="428"/>
      <c r="I19" s="428"/>
      <c r="J19" s="428"/>
      <c r="K19" s="38"/>
    </row>
    <row r="20" spans="1:38" s="4" customFormat="1" ht="12.75" customHeight="1" x14ac:dyDescent="0.2">
      <c r="A20" s="127"/>
      <c r="B20" s="326"/>
      <c r="C20" s="35" t="s">
        <v>310</v>
      </c>
      <c r="D20" s="61"/>
      <c r="E20" s="35"/>
      <c r="F20" s="53"/>
      <c r="G20" s="61"/>
      <c r="H20" s="430"/>
      <c r="I20" s="430"/>
      <c r="J20" s="430"/>
      <c r="K20" s="54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</row>
    <row r="21" spans="1:38" s="4" customFormat="1" ht="12.75" customHeight="1" x14ac:dyDescent="0.2">
      <c r="A21" s="127"/>
      <c r="B21" s="326"/>
      <c r="C21" s="35" t="s">
        <v>311</v>
      </c>
      <c r="D21" s="35"/>
      <c r="E21" s="61"/>
      <c r="F21" s="53"/>
      <c r="G21" s="429"/>
      <c r="H21" s="53"/>
      <c r="I21" s="53"/>
      <c r="J21" s="53"/>
      <c r="K21" s="54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</row>
    <row r="22" spans="1:38" ht="12.75" customHeight="1" x14ac:dyDescent="0.2">
      <c r="A22" s="132"/>
      <c r="B22" s="324">
        <v>1</v>
      </c>
      <c r="C22" s="104"/>
      <c r="D22" s="104"/>
      <c r="E22" s="104"/>
      <c r="F22" s="41"/>
      <c r="G22" s="431"/>
      <c r="H22" s="41"/>
      <c r="I22" s="41"/>
      <c r="J22" s="41"/>
      <c r="K22" s="62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</row>
    <row r="23" spans="1:38" ht="12.75" customHeight="1" x14ac:dyDescent="0.2">
      <c r="A23" s="132"/>
      <c r="B23" s="324">
        <v>2</v>
      </c>
      <c r="C23" s="105"/>
      <c r="D23" s="156"/>
      <c r="E23" s="105"/>
      <c r="F23" s="158"/>
      <c r="G23" s="156"/>
      <c r="H23" s="45"/>
      <c r="I23" s="45"/>
      <c r="J23" s="45"/>
      <c r="K23" s="47"/>
    </row>
    <row r="24" spans="1:38" ht="12.75" customHeight="1" x14ac:dyDescent="0.2">
      <c r="A24" s="132"/>
      <c r="B24" s="324">
        <v>3</v>
      </c>
      <c r="C24" s="105"/>
      <c r="D24" s="105"/>
      <c r="E24" s="105"/>
      <c r="F24" s="105"/>
      <c r="G24" s="156"/>
      <c r="H24" s="105"/>
      <c r="I24" s="105"/>
      <c r="J24" s="105"/>
      <c r="K24" s="47"/>
    </row>
    <row r="25" spans="1:38" ht="12.75" customHeight="1" thickBot="1" x14ac:dyDescent="0.25">
      <c r="A25" s="132"/>
      <c r="B25" s="324">
        <v>4</v>
      </c>
      <c r="C25" s="105"/>
      <c r="D25" s="105"/>
      <c r="E25" s="105"/>
      <c r="F25" s="105"/>
      <c r="G25" s="156"/>
      <c r="H25" s="105"/>
      <c r="I25" s="105"/>
      <c r="J25" s="105"/>
      <c r="K25" s="47"/>
    </row>
    <row r="26" spans="1:38" ht="12.75" customHeight="1" thickBot="1" x14ac:dyDescent="0.25">
      <c r="A26" s="132"/>
      <c r="B26" s="326" t="s">
        <v>315</v>
      </c>
      <c r="C26" s="35"/>
      <c r="D26" s="35"/>
      <c r="E26" s="35"/>
      <c r="F26" s="52">
        <f>SUM(F22:F25)</f>
        <v>0</v>
      </c>
      <c r="G26" s="435"/>
      <c r="H26" s="52">
        <f>SUM(H22:H25)</f>
        <v>0</v>
      </c>
      <c r="I26" s="52">
        <f>SUM(I22:I25)</f>
        <v>0</v>
      </c>
      <c r="J26" s="52">
        <f>SUM(J22:J25)</f>
        <v>0</v>
      </c>
      <c r="K26" s="38"/>
    </row>
    <row r="27" spans="1:38" ht="12.75" customHeight="1" x14ac:dyDescent="0.2">
      <c r="A27" s="132"/>
      <c r="B27" s="324"/>
      <c r="C27" s="36"/>
      <c r="D27" s="36"/>
      <c r="E27" s="36"/>
      <c r="F27" s="36"/>
      <c r="G27" s="151"/>
      <c r="H27" s="36"/>
      <c r="I27" s="36"/>
      <c r="J27" s="36"/>
      <c r="K27" s="59"/>
      <c r="L27" s="43"/>
      <c r="M27" s="43"/>
    </row>
    <row r="28" spans="1:38" ht="12.75" customHeight="1" x14ac:dyDescent="0.2">
      <c r="A28" s="433" t="s">
        <v>157</v>
      </c>
      <c r="B28" s="434" t="s">
        <v>316</v>
      </c>
      <c r="C28" s="35"/>
      <c r="D28" s="36"/>
      <c r="E28" s="36"/>
      <c r="F28" s="36"/>
      <c r="G28" s="36"/>
      <c r="H28" s="428"/>
      <c r="I28" s="428"/>
      <c r="J28" s="428"/>
      <c r="K28" s="38"/>
    </row>
    <row r="29" spans="1:38" s="4" customFormat="1" ht="12.75" customHeight="1" x14ac:dyDescent="0.2">
      <c r="A29" s="127"/>
      <c r="B29" s="326"/>
      <c r="C29" s="35" t="s">
        <v>310</v>
      </c>
      <c r="D29" s="61"/>
      <c r="E29" s="35"/>
      <c r="F29" s="53"/>
      <c r="G29" s="61"/>
      <c r="H29" s="430"/>
      <c r="I29" s="430"/>
      <c r="J29" s="430"/>
      <c r="K29" s="54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</row>
    <row r="30" spans="1:38" s="4" customFormat="1" ht="12.75" customHeight="1" x14ac:dyDescent="0.2">
      <c r="A30" s="127"/>
      <c r="B30" s="326"/>
      <c r="C30" s="35" t="s">
        <v>311</v>
      </c>
      <c r="D30" s="35"/>
      <c r="E30" s="61"/>
      <c r="F30" s="53"/>
      <c r="G30" s="429"/>
      <c r="H30" s="53"/>
      <c r="I30" s="53"/>
      <c r="J30" s="53"/>
      <c r="K30" s="54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</row>
    <row r="31" spans="1:38" ht="12.75" customHeight="1" x14ac:dyDescent="0.2">
      <c r="A31" s="132"/>
      <c r="B31" s="324">
        <v>1</v>
      </c>
      <c r="C31" s="104"/>
      <c r="D31" s="104"/>
      <c r="E31" s="104"/>
      <c r="F31" s="41"/>
      <c r="G31" s="431"/>
      <c r="H31" s="41"/>
      <c r="I31" s="41"/>
      <c r="J31" s="41"/>
      <c r="K31" s="62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</row>
    <row r="32" spans="1:38" ht="12.75" customHeight="1" x14ac:dyDescent="0.2">
      <c r="A32" s="132"/>
      <c r="B32" s="324">
        <v>2</v>
      </c>
      <c r="C32" s="105"/>
      <c r="D32" s="156"/>
      <c r="E32" s="105"/>
      <c r="F32" s="158"/>
      <c r="G32" s="156"/>
      <c r="H32" s="45"/>
      <c r="I32" s="45"/>
      <c r="J32" s="45"/>
      <c r="K32" s="47"/>
    </row>
    <row r="33" spans="1:38" ht="12.75" customHeight="1" x14ac:dyDescent="0.2">
      <c r="A33" s="132"/>
      <c r="B33" s="324">
        <v>3</v>
      </c>
      <c r="C33" s="105"/>
      <c r="D33" s="105"/>
      <c r="E33" s="105"/>
      <c r="F33" s="105"/>
      <c r="G33" s="156"/>
      <c r="H33" s="105"/>
      <c r="I33" s="105"/>
      <c r="J33" s="105"/>
      <c r="K33" s="47"/>
    </row>
    <row r="34" spans="1:38" ht="12.75" customHeight="1" thickBot="1" x14ac:dyDescent="0.25">
      <c r="A34" s="132"/>
      <c r="B34" s="324">
        <v>4</v>
      </c>
      <c r="C34" s="105"/>
      <c r="D34" s="105"/>
      <c r="E34" s="105"/>
      <c r="F34" s="105"/>
      <c r="G34" s="156"/>
      <c r="H34" s="105"/>
      <c r="I34" s="105"/>
      <c r="J34" s="105"/>
      <c r="K34" s="47"/>
    </row>
    <row r="35" spans="1:38" ht="12.75" customHeight="1" thickBot="1" x14ac:dyDescent="0.25">
      <c r="A35" s="132"/>
      <c r="B35" s="326" t="s">
        <v>317</v>
      </c>
      <c r="C35" s="35"/>
      <c r="D35" s="35"/>
      <c r="E35" s="35"/>
      <c r="F35" s="52">
        <f>SUM(F31:F34)</f>
        <v>0</v>
      </c>
      <c r="G35" s="435"/>
      <c r="H35" s="52">
        <f>SUM(H31:H34)</f>
        <v>0</v>
      </c>
      <c r="I35" s="52">
        <f>SUM(I31:I34)</f>
        <v>0</v>
      </c>
      <c r="J35" s="52">
        <f>SUM(J31:J34)</f>
        <v>0</v>
      </c>
      <c r="K35" s="38"/>
    </row>
    <row r="36" spans="1:38" ht="12.75" customHeight="1" x14ac:dyDescent="0.2">
      <c r="A36" s="132"/>
      <c r="B36" s="324"/>
      <c r="C36" s="36"/>
      <c r="D36" s="36"/>
      <c r="E36" s="36"/>
      <c r="F36" s="36"/>
      <c r="G36" s="151"/>
      <c r="H36" s="36"/>
      <c r="I36" s="36"/>
      <c r="J36" s="36"/>
      <c r="K36" s="59"/>
      <c r="L36" s="43"/>
      <c r="M36" s="43"/>
    </row>
    <row r="37" spans="1:38" ht="12.75" customHeight="1" x14ac:dyDescent="0.2">
      <c r="A37" s="433" t="s">
        <v>160</v>
      </c>
      <c r="B37" s="434" t="s">
        <v>318</v>
      </c>
      <c r="C37" s="35"/>
      <c r="D37" s="36"/>
      <c r="E37" s="36"/>
      <c r="F37" s="36"/>
      <c r="G37" s="36"/>
      <c r="H37" s="36"/>
      <c r="I37" s="36"/>
      <c r="J37" s="36"/>
      <c r="K37" s="38"/>
    </row>
    <row r="38" spans="1:38" s="4" customFormat="1" ht="12.75" customHeight="1" x14ac:dyDescent="0.2">
      <c r="A38" s="127"/>
      <c r="B38" s="326"/>
      <c r="C38" s="35" t="s">
        <v>310</v>
      </c>
      <c r="D38" s="61"/>
      <c r="E38" s="35"/>
      <c r="F38" s="53"/>
      <c r="G38" s="61"/>
      <c r="H38" s="428"/>
      <c r="I38" s="428"/>
      <c r="J38" s="428"/>
      <c r="K38" s="54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</row>
    <row r="39" spans="1:38" s="4" customFormat="1" ht="12.75" customHeight="1" x14ac:dyDescent="0.2">
      <c r="A39" s="127"/>
      <c r="B39" s="326"/>
      <c r="C39" s="35" t="s">
        <v>311</v>
      </c>
      <c r="D39" s="35"/>
      <c r="E39" s="61"/>
      <c r="F39" s="53"/>
      <c r="G39" s="429"/>
      <c r="H39" s="430"/>
      <c r="I39" s="430"/>
      <c r="J39" s="430"/>
      <c r="K39" s="54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</row>
    <row r="40" spans="1:38" ht="12.75" customHeight="1" x14ac:dyDescent="0.2">
      <c r="A40" s="132"/>
      <c r="B40" s="324">
        <v>1</v>
      </c>
      <c r="C40" s="104"/>
      <c r="D40" s="104"/>
      <c r="E40" s="104"/>
      <c r="F40" s="41"/>
      <c r="G40" s="431"/>
      <c r="H40" s="41"/>
      <c r="I40" s="41"/>
      <c r="J40" s="41"/>
      <c r="K40" s="62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</row>
    <row r="41" spans="1:38" ht="12.75" customHeight="1" x14ac:dyDescent="0.2">
      <c r="A41" s="132"/>
      <c r="B41" s="324">
        <v>2</v>
      </c>
      <c r="C41" s="105"/>
      <c r="D41" s="156"/>
      <c r="E41" s="105"/>
      <c r="F41" s="158"/>
      <c r="G41" s="156"/>
      <c r="H41" s="45"/>
      <c r="I41" s="45"/>
      <c r="J41" s="45"/>
      <c r="K41" s="47"/>
    </row>
    <row r="42" spans="1:38" ht="12.75" customHeight="1" x14ac:dyDescent="0.2">
      <c r="A42" s="132"/>
      <c r="B42" s="324">
        <v>3</v>
      </c>
      <c r="C42" s="105"/>
      <c r="D42" s="105"/>
      <c r="E42" s="105"/>
      <c r="F42" s="105"/>
      <c r="G42" s="156"/>
      <c r="H42" s="105"/>
      <c r="I42" s="105"/>
      <c r="J42" s="105"/>
      <c r="K42" s="47"/>
    </row>
    <row r="43" spans="1:38" ht="12.75" customHeight="1" thickBot="1" x14ac:dyDescent="0.25">
      <c r="A43" s="132"/>
      <c r="B43" s="324">
        <v>4</v>
      </c>
      <c r="C43" s="105"/>
      <c r="D43" s="105"/>
      <c r="E43" s="105"/>
      <c r="F43" s="105"/>
      <c r="G43" s="156"/>
      <c r="H43" s="105"/>
      <c r="I43" s="105"/>
      <c r="J43" s="105"/>
      <c r="K43" s="47"/>
    </row>
    <row r="44" spans="1:38" ht="12.75" customHeight="1" thickBot="1" x14ac:dyDescent="0.25">
      <c r="A44" s="294"/>
      <c r="B44" s="436" t="s">
        <v>318</v>
      </c>
      <c r="C44" s="222"/>
      <c r="D44" s="222"/>
      <c r="E44" s="222"/>
      <c r="F44" s="52">
        <f>SUM(F39:F42)</f>
        <v>0</v>
      </c>
      <c r="G44" s="437"/>
      <c r="H44" s="52">
        <f>SUM(H39:H42)</f>
        <v>0</v>
      </c>
      <c r="I44" s="52">
        <f>SUM(I39:I42)</f>
        <v>0</v>
      </c>
      <c r="J44" s="52">
        <f>SUM(J39:J42)</f>
        <v>0</v>
      </c>
      <c r="K44" s="438"/>
    </row>
    <row r="45" spans="1:38" ht="12.75" customHeight="1" thickBot="1" x14ac:dyDescent="0.25">
      <c r="A45" s="294"/>
      <c r="B45" s="436"/>
      <c r="C45" s="222"/>
      <c r="D45" s="222"/>
      <c r="E45" s="222"/>
      <c r="F45" s="52"/>
      <c r="G45" s="437"/>
      <c r="H45" s="52"/>
      <c r="I45" s="52"/>
      <c r="J45" s="52"/>
      <c r="K45" s="438"/>
    </row>
    <row r="46" spans="1:38" ht="12.75" customHeight="1" thickBot="1" x14ac:dyDescent="0.25">
      <c r="A46" s="294"/>
      <c r="B46" s="436" t="s">
        <v>28</v>
      </c>
      <c r="C46" s="222"/>
      <c r="D46" s="222"/>
      <c r="E46" s="222"/>
      <c r="F46" s="52">
        <f>F44+F35+F26+F17</f>
        <v>0</v>
      </c>
      <c r="G46" s="437"/>
      <c r="H46" s="52">
        <f>H44+H35+H26+H17</f>
        <v>0</v>
      </c>
      <c r="I46" s="52">
        <f>I44+I35+I26+I17</f>
        <v>0</v>
      </c>
      <c r="J46" s="52">
        <f>J44+J35+J26+J17</f>
        <v>0</v>
      </c>
      <c r="K46" s="438"/>
    </row>
    <row r="47" spans="1:38" ht="12.75" customHeight="1" x14ac:dyDescent="0.2">
      <c r="F47" s="43"/>
      <c r="G47" s="43"/>
      <c r="H47" s="43"/>
      <c r="I47" s="43"/>
      <c r="J47" s="43"/>
      <c r="K47" s="43"/>
      <c r="L47" s="43"/>
      <c r="M47" s="43"/>
    </row>
    <row r="48" spans="1:38" ht="12.75" customHeight="1" x14ac:dyDescent="0.2">
      <c r="C48" s="409"/>
      <c r="F48" s="43"/>
      <c r="G48" s="43"/>
      <c r="H48" s="43"/>
      <c r="I48" s="43"/>
      <c r="J48" s="43"/>
    </row>
    <row r="49" spans="6:10" ht="12.75" customHeight="1" x14ac:dyDescent="0.2">
      <c r="F49" s="43"/>
      <c r="G49" s="43"/>
      <c r="H49" s="43"/>
      <c r="I49" s="43"/>
      <c r="J49" s="43"/>
    </row>
    <row r="50" spans="6:10" ht="12.75" customHeight="1" x14ac:dyDescent="0.2">
      <c r="F50" s="43"/>
      <c r="G50" s="43"/>
      <c r="H50" s="43"/>
      <c r="I50" s="43"/>
      <c r="J50" s="43"/>
    </row>
    <row r="51" spans="6:10" ht="12.75" customHeight="1" x14ac:dyDescent="0.2">
      <c r="F51" s="43"/>
      <c r="G51" s="43"/>
      <c r="H51" s="43"/>
      <c r="I51" s="43"/>
      <c r="J51" s="43"/>
    </row>
    <row r="52" spans="6:10" ht="12.75" customHeight="1" x14ac:dyDescent="0.2">
      <c r="F52" s="43"/>
      <c r="G52" s="43"/>
      <c r="H52" s="43"/>
      <c r="I52" s="43"/>
      <c r="J52" s="43"/>
    </row>
    <row r="53" spans="6:10" ht="12.75" customHeight="1" x14ac:dyDescent="0.2">
      <c r="F53" s="43"/>
      <c r="G53" s="43"/>
      <c r="H53" s="43"/>
      <c r="I53" s="43"/>
      <c r="J53" s="43"/>
    </row>
    <row r="54" spans="6:10" ht="12.75" customHeight="1" x14ac:dyDescent="0.2">
      <c r="F54" s="43"/>
      <c r="G54" s="43"/>
      <c r="H54" s="43"/>
      <c r="I54" s="43"/>
      <c r="J54" s="43"/>
    </row>
    <row r="55" spans="6:10" ht="12.75" customHeight="1" x14ac:dyDescent="0.2">
      <c r="F55" s="43"/>
      <c r="G55" s="43"/>
      <c r="H55" s="43"/>
      <c r="I55" s="43"/>
      <c r="J55" s="43"/>
    </row>
    <row r="56" spans="6:10" ht="12.75" customHeight="1" x14ac:dyDescent="0.2">
      <c r="F56" s="43"/>
      <c r="G56" s="43"/>
      <c r="H56" s="43"/>
      <c r="I56" s="43"/>
      <c r="J56" s="43"/>
    </row>
    <row r="57" spans="6:10" ht="12.75" customHeight="1" x14ac:dyDescent="0.2">
      <c r="F57" s="43"/>
      <c r="G57" s="43"/>
      <c r="H57" s="43"/>
      <c r="I57" s="43"/>
      <c r="J57" s="43"/>
    </row>
    <row r="58" spans="6:10" ht="12.75" customHeight="1" x14ac:dyDescent="0.2">
      <c r="F58" s="43"/>
      <c r="G58" s="43"/>
      <c r="H58" s="43"/>
      <c r="I58" s="43"/>
      <c r="J58" s="43"/>
    </row>
    <row r="59" spans="6:10" ht="12.75" customHeight="1" x14ac:dyDescent="0.2">
      <c r="F59" s="43"/>
      <c r="G59" s="43"/>
      <c r="H59" s="43"/>
      <c r="I59" s="43"/>
      <c r="J59" s="43"/>
    </row>
    <row r="60" spans="6:10" ht="12.75" customHeight="1" x14ac:dyDescent="0.2">
      <c r="F60" s="43"/>
      <c r="G60" s="43"/>
      <c r="H60" s="43"/>
      <c r="I60" s="43"/>
      <c r="J60" s="43"/>
    </row>
    <row r="61" spans="6:10" ht="12.75" customHeight="1" x14ac:dyDescent="0.2">
      <c r="F61" s="43"/>
      <c r="G61" s="43"/>
      <c r="H61" s="43"/>
      <c r="I61" s="43"/>
      <c r="J61" s="43"/>
    </row>
    <row r="62" spans="6:10" ht="12.75" customHeight="1" x14ac:dyDescent="0.2">
      <c r="F62" s="43"/>
      <c r="G62" s="43"/>
      <c r="H62" s="43"/>
      <c r="I62" s="43"/>
      <c r="J62" s="43"/>
    </row>
    <row r="63" spans="6:10" ht="12.75" customHeight="1" x14ac:dyDescent="0.2">
      <c r="F63" s="43"/>
      <c r="G63" s="43"/>
      <c r="H63" s="43"/>
      <c r="I63" s="43"/>
      <c r="J63" s="43"/>
    </row>
    <row r="64" spans="6:10" ht="12.75" customHeight="1" x14ac:dyDescent="0.2">
      <c r="F64" s="43"/>
      <c r="G64" s="43"/>
      <c r="H64" s="43"/>
      <c r="I64" s="43"/>
      <c r="J64" s="43"/>
    </row>
    <row r="65" spans="6:10" ht="12.75" customHeight="1" x14ac:dyDescent="0.2">
      <c r="F65" s="43"/>
      <c r="G65" s="43"/>
      <c r="H65" s="43"/>
      <c r="I65" s="43"/>
      <c r="J65" s="43"/>
    </row>
    <row r="66" spans="6:10" ht="12.75" customHeight="1" x14ac:dyDescent="0.2">
      <c r="F66" s="43"/>
      <c r="G66" s="43"/>
      <c r="H66" s="43"/>
      <c r="I66" s="43"/>
      <c r="J66" s="43"/>
    </row>
  </sheetData>
  <mergeCells count="5">
    <mergeCell ref="A1:K1"/>
    <mergeCell ref="A3:K3"/>
    <mergeCell ref="A2:K2"/>
    <mergeCell ref="A5:C6"/>
    <mergeCell ref="K5:K6"/>
  </mergeCells>
  <pageMargins left="0.5" right="0.5" top="1" bottom="0.5" header="0.2" footer="0.1"/>
  <pageSetup paperSize="5" scale="81" fitToHeight="0" orientation="landscape" r:id="rId1"/>
  <headerFooter>
    <oddFooter>&amp;R&amp;"Arial,Bold"&amp;10Page 52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B1:M108"/>
  <sheetViews>
    <sheetView showGridLines="0" tabSelected="1" zoomScale="85" zoomScaleNormal="85" workbookViewId="0">
      <selection activeCell="H14" sqref="H14"/>
    </sheetView>
  </sheetViews>
  <sheetFormatPr defaultColWidth="9.140625" defaultRowHeight="12.75" x14ac:dyDescent="0.2"/>
  <cols>
    <col min="1" max="1" width="1.42578125" style="1" customWidth="1"/>
    <col min="2" max="2" width="4.42578125" style="3" customWidth="1"/>
    <col min="3" max="3" width="2.28515625" style="1" customWidth="1"/>
    <col min="4" max="4" width="4.140625" style="684" customWidth="1"/>
    <col min="5" max="5" width="4.5703125" style="1" customWidth="1"/>
    <col min="6" max="6" width="53" style="679" customWidth="1"/>
    <col min="7" max="7" width="16.85546875" style="671" customWidth="1"/>
    <col min="8" max="8" width="17.7109375" style="739" customWidth="1"/>
    <col min="9" max="9" width="17.7109375" style="739" bestFit="1" customWidth="1"/>
    <col min="10" max="10" width="5.140625" style="733" customWidth="1"/>
    <col min="11" max="11" width="3.7109375" style="1" customWidth="1"/>
    <col min="12" max="12" width="4.5703125" style="1" customWidth="1"/>
    <col min="13" max="13" width="16.7109375" style="1" hidden="1" customWidth="1"/>
    <col min="14" max="15" width="9.140625" style="1" customWidth="1"/>
    <col min="16" max="18" width="9.140625" style="1"/>
    <col min="19" max="19" width="9.140625" style="1" customWidth="1"/>
    <col min="20" max="16384" width="9.140625" style="1"/>
  </cols>
  <sheetData>
    <row r="1" spans="2:10" ht="7.5" customHeight="1" thickBot="1" x14ac:dyDescent="0.25"/>
    <row r="2" spans="2:10" x14ac:dyDescent="0.2">
      <c r="B2" s="644"/>
      <c r="C2" s="645"/>
      <c r="D2" s="685"/>
      <c r="E2" s="645"/>
      <c r="F2" s="680"/>
      <c r="G2" s="672"/>
      <c r="H2" s="740"/>
      <c r="I2" s="740"/>
      <c r="J2" s="755"/>
    </row>
    <row r="3" spans="2:10" x14ac:dyDescent="0.2">
      <c r="B3" s="646"/>
      <c r="C3" s="647"/>
      <c r="D3" s="686"/>
      <c r="E3" s="647"/>
      <c r="F3" s="681"/>
      <c r="G3" s="656"/>
      <c r="H3" s="741"/>
      <c r="I3" s="741"/>
      <c r="J3" s="756"/>
    </row>
    <row r="4" spans="2:10" x14ac:dyDescent="0.2">
      <c r="B4" s="646"/>
      <c r="C4" s="647"/>
      <c r="D4" s="686"/>
      <c r="E4" s="647"/>
      <c r="F4" s="681"/>
      <c r="G4" s="656"/>
      <c r="H4" s="741"/>
      <c r="I4" s="741"/>
      <c r="J4" s="756"/>
    </row>
    <row r="5" spans="2:10" x14ac:dyDescent="0.2">
      <c r="B5" s="646"/>
      <c r="C5" s="647"/>
      <c r="D5" s="686"/>
      <c r="E5" s="647"/>
      <c r="F5" s="681"/>
      <c r="G5" s="656"/>
      <c r="H5" s="741"/>
      <c r="I5" s="741"/>
      <c r="J5" s="756"/>
    </row>
    <row r="6" spans="2:10" x14ac:dyDescent="0.2">
      <c r="B6" s="646"/>
      <c r="C6" s="647"/>
      <c r="D6" s="686"/>
      <c r="E6" s="647"/>
      <c r="F6" s="681"/>
      <c r="G6" s="656"/>
      <c r="H6" s="741"/>
      <c r="I6" s="741"/>
      <c r="J6" s="756"/>
    </row>
    <row r="7" spans="2:10" x14ac:dyDescent="0.2">
      <c r="B7" s="646"/>
      <c r="C7" s="647"/>
      <c r="D7" s="686"/>
      <c r="E7" s="647"/>
      <c r="F7" s="681"/>
      <c r="G7" s="656"/>
      <c r="H7" s="741"/>
      <c r="I7" s="741"/>
      <c r="J7" s="756"/>
    </row>
    <row r="8" spans="2:10" x14ac:dyDescent="0.2">
      <c r="B8" s="646"/>
      <c r="C8" s="647"/>
      <c r="D8" s="686"/>
      <c r="E8" s="647"/>
      <c r="F8" s="681"/>
      <c r="G8" s="656"/>
      <c r="H8" s="741"/>
      <c r="I8" s="741"/>
      <c r="J8" s="756"/>
    </row>
    <row r="9" spans="2:10" x14ac:dyDescent="0.2">
      <c r="B9" s="646"/>
      <c r="C9" s="647"/>
      <c r="D9" s="686"/>
      <c r="E9" s="647"/>
      <c r="F9" s="681"/>
      <c r="G9" s="656"/>
      <c r="H9" s="741"/>
      <c r="I9" s="741"/>
      <c r="J9" s="756"/>
    </row>
    <row r="10" spans="2:10" ht="15" x14ac:dyDescent="0.25">
      <c r="B10" s="993" t="str">
        <f>INPUT!B3</f>
        <v>NAME OF INSURANCE COMPANY</v>
      </c>
      <c r="C10" s="994"/>
      <c r="D10" s="994"/>
      <c r="E10" s="994"/>
      <c r="F10" s="994"/>
      <c r="G10" s="994"/>
      <c r="H10" s="994"/>
      <c r="I10" s="994"/>
      <c r="J10" s="995"/>
    </row>
    <row r="11" spans="2:10" ht="15" x14ac:dyDescent="0.25">
      <c r="B11" s="993" t="str">
        <f>INPUT!B4</f>
        <v>STATEMENT OF CAPITAL, RESERVES AND SURPLUS INVESTMENTS</v>
      </c>
      <c r="C11" s="994"/>
      <c r="D11" s="994"/>
      <c r="E11" s="994"/>
      <c r="F11" s="994"/>
      <c r="G11" s="994"/>
      <c r="H11" s="994"/>
      <c r="I11" s="994"/>
      <c r="J11" s="995"/>
    </row>
    <row r="12" spans="2:10" ht="15" x14ac:dyDescent="0.25">
      <c r="B12" s="993" t="str">
        <f>INPUT!B5</f>
        <v>AS OF DATE</v>
      </c>
      <c r="C12" s="994"/>
      <c r="D12" s="994"/>
      <c r="E12" s="994"/>
      <c r="F12" s="994"/>
      <c r="G12" s="994"/>
      <c r="H12" s="994"/>
      <c r="I12" s="994"/>
      <c r="J12" s="995"/>
    </row>
    <row r="13" spans="2:10" ht="15" x14ac:dyDescent="0.25">
      <c r="B13" s="750"/>
      <c r="C13" s="691"/>
      <c r="D13" s="751"/>
      <c r="E13" s="691"/>
      <c r="F13" s="691"/>
      <c r="G13" s="691"/>
      <c r="H13" s="752"/>
      <c r="I13" s="752"/>
      <c r="J13" s="757"/>
    </row>
    <row r="14" spans="2:10" ht="8.25" customHeight="1" x14ac:dyDescent="0.25">
      <c r="B14" s="750"/>
      <c r="C14" s="18"/>
      <c r="D14" s="753"/>
      <c r="E14" s="18"/>
      <c r="F14" s="18"/>
      <c r="G14" s="18"/>
      <c r="H14" s="754"/>
      <c r="I14" s="754"/>
      <c r="J14" s="757"/>
    </row>
    <row r="15" spans="2:10" ht="15" x14ac:dyDescent="0.25">
      <c r="B15" s="993" t="s">
        <v>370</v>
      </c>
      <c r="C15" s="994"/>
      <c r="D15" s="994"/>
      <c r="E15" s="994"/>
      <c r="F15" s="994"/>
      <c r="G15" s="994"/>
      <c r="H15" s="994"/>
      <c r="I15" s="994"/>
      <c r="J15" s="995"/>
    </row>
    <row r="16" spans="2:10" x14ac:dyDescent="0.2">
      <c r="B16" s="646"/>
      <c r="C16" s="649"/>
      <c r="D16" s="686"/>
      <c r="E16" s="647"/>
      <c r="F16" s="681"/>
      <c r="G16" s="656"/>
      <c r="H16" s="741"/>
      <c r="I16" s="741"/>
      <c r="J16" s="756"/>
    </row>
    <row r="17" spans="2:10" s="2" customFormat="1" ht="13.5" thickBot="1" x14ac:dyDescent="0.25">
      <c r="B17" s="675"/>
      <c r="C17" s="649" t="s">
        <v>369</v>
      </c>
      <c r="D17" s="687"/>
      <c r="E17" s="649"/>
      <c r="F17" s="682"/>
      <c r="G17" s="673"/>
      <c r="H17" s="742"/>
      <c r="I17" s="797">
        <f>INPUT!I26</f>
        <v>0</v>
      </c>
      <c r="J17" s="758"/>
    </row>
    <row r="18" spans="2:10" ht="13.5" thickTop="1" x14ac:dyDescent="0.2">
      <c r="B18" s="646"/>
      <c r="C18" s="647"/>
      <c r="D18" s="686"/>
      <c r="E18" s="647"/>
      <c r="F18" s="681"/>
      <c r="G18" s="656"/>
      <c r="H18" s="741"/>
      <c r="I18" s="741"/>
      <c r="J18" s="756"/>
    </row>
    <row r="19" spans="2:10" x14ac:dyDescent="0.2">
      <c r="B19" s="694" t="s">
        <v>0</v>
      </c>
      <c r="C19" s="649" t="s">
        <v>43</v>
      </c>
      <c r="D19" s="686"/>
      <c r="E19" s="647"/>
      <c r="F19" s="681"/>
      <c r="G19" s="656"/>
      <c r="H19" s="741"/>
      <c r="I19" s="741"/>
      <c r="J19" s="756"/>
    </row>
    <row r="20" spans="2:10" x14ac:dyDescent="0.2">
      <c r="B20" s="692"/>
      <c r="C20" s="647"/>
      <c r="D20" s="686"/>
      <c r="E20" s="647"/>
      <c r="F20" s="681"/>
      <c r="G20" s="656"/>
      <c r="H20" s="741"/>
      <c r="I20" s="741"/>
      <c r="J20" s="756"/>
    </row>
    <row r="21" spans="2:10" x14ac:dyDescent="0.2">
      <c r="B21" s="692"/>
      <c r="C21" s="649" t="s">
        <v>1</v>
      </c>
      <c r="D21" s="650" t="s">
        <v>54</v>
      </c>
      <c r="E21" s="650"/>
      <c r="F21" s="681"/>
      <c r="G21" s="656"/>
      <c r="H21" s="741"/>
      <c r="I21" s="744">
        <f>INPUT!I28</f>
        <v>0</v>
      </c>
      <c r="J21" s="756"/>
    </row>
    <row r="22" spans="2:10" x14ac:dyDescent="0.2">
      <c r="B22" s="692"/>
      <c r="C22" s="647"/>
      <c r="D22" s="689"/>
      <c r="E22" s="647"/>
      <c r="F22" s="681"/>
      <c r="G22" s="656"/>
      <c r="H22" s="741"/>
      <c r="I22" s="741"/>
      <c r="J22" s="756"/>
    </row>
    <row r="23" spans="2:10" x14ac:dyDescent="0.2">
      <c r="B23" s="692"/>
      <c r="C23" s="695" t="s">
        <v>5</v>
      </c>
      <c r="D23" s="650" t="s">
        <v>6</v>
      </c>
      <c r="E23" s="647"/>
      <c r="F23" s="681"/>
      <c r="G23" s="656"/>
      <c r="H23" s="741"/>
      <c r="I23" s="741"/>
      <c r="J23" s="756"/>
    </row>
    <row r="24" spans="2:10" x14ac:dyDescent="0.2">
      <c r="B24" s="692"/>
      <c r="C24" s="647"/>
      <c r="D24" s="686"/>
      <c r="E24" s="647"/>
      <c r="F24" s="681"/>
      <c r="G24" s="656"/>
      <c r="H24" s="741"/>
      <c r="I24" s="741"/>
      <c r="J24" s="756"/>
    </row>
    <row r="25" spans="2:10" x14ac:dyDescent="0.2">
      <c r="B25" s="692"/>
      <c r="C25" s="647"/>
      <c r="D25" s="686" t="s">
        <v>0</v>
      </c>
      <c r="E25" s="647" t="s">
        <v>38</v>
      </c>
      <c r="F25" s="681"/>
      <c r="G25" s="656"/>
      <c r="H25" s="743">
        <f>INPUT!J9</f>
        <v>0</v>
      </c>
      <c r="I25" s="741"/>
      <c r="J25" s="756"/>
    </row>
    <row r="26" spans="2:10" x14ac:dyDescent="0.2">
      <c r="B26" s="692"/>
      <c r="C26" s="647"/>
      <c r="D26" s="686" t="s">
        <v>3</v>
      </c>
      <c r="E26" s="647" t="s">
        <v>39</v>
      </c>
      <c r="F26" s="681"/>
      <c r="G26" s="656"/>
      <c r="H26" s="744">
        <f>INPUT!J10</f>
        <v>0</v>
      </c>
      <c r="I26" s="741"/>
      <c r="J26" s="756"/>
    </row>
    <row r="27" spans="2:10" x14ac:dyDescent="0.2">
      <c r="B27" s="692"/>
      <c r="C27" s="647"/>
      <c r="D27" s="686" t="s">
        <v>55</v>
      </c>
      <c r="E27" s="647" t="s">
        <v>40</v>
      </c>
      <c r="F27" s="681"/>
      <c r="G27" s="656"/>
      <c r="H27" s="744">
        <f>INPUT!J11</f>
        <v>0</v>
      </c>
      <c r="I27" s="741"/>
      <c r="J27" s="756"/>
    </row>
    <row r="28" spans="2:10" x14ac:dyDescent="0.2">
      <c r="B28" s="692"/>
      <c r="C28" s="647"/>
      <c r="D28" s="686" t="s">
        <v>58</v>
      </c>
      <c r="E28" s="647" t="s">
        <v>396</v>
      </c>
      <c r="F28" s="681"/>
      <c r="G28" s="656"/>
      <c r="H28" s="745">
        <f>INPUT!J20</f>
        <v>0</v>
      </c>
      <c r="I28" s="746">
        <f>SUM(H25:H28)</f>
        <v>0</v>
      </c>
      <c r="J28" s="756"/>
    </row>
    <row r="29" spans="2:10" x14ac:dyDescent="0.2">
      <c r="B29" s="692"/>
      <c r="C29" s="647"/>
      <c r="D29" s="686"/>
      <c r="E29" s="647"/>
      <c r="F29" s="681"/>
      <c r="G29" s="656"/>
      <c r="H29" s="741"/>
      <c r="I29" s="741"/>
      <c r="J29" s="756"/>
    </row>
    <row r="30" spans="2:10" s="2" customFormat="1" ht="13.5" thickBot="1" x14ac:dyDescent="0.25">
      <c r="B30" s="694"/>
      <c r="C30" s="649"/>
      <c r="D30" s="649" t="s">
        <v>2</v>
      </c>
      <c r="E30" s="649"/>
      <c r="F30" s="682"/>
      <c r="G30" s="673"/>
      <c r="H30" s="742"/>
      <c r="I30" s="747">
        <f>I28-I21</f>
        <v>0</v>
      </c>
      <c r="J30" s="758"/>
    </row>
    <row r="31" spans="2:10" ht="13.5" thickTop="1" x14ac:dyDescent="0.2">
      <c r="B31" s="692"/>
      <c r="C31" s="647"/>
      <c r="D31" s="686"/>
      <c r="E31" s="647"/>
      <c r="F31" s="681"/>
      <c r="G31" s="656"/>
      <c r="H31" s="741"/>
      <c r="I31" s="741"/>
      <c r="J31" s="756"/>
    </row>
    <row r="32" spans="2:10" x14ac:dyDescent="0.2">
      <c r="B32" s="692"/>
      <c r="C32" s="647"/>
      <c r="D32" s="686"/>
      <c r="E32" s="647"/>
      <c r="F32" s="681"/>
      <c r="G32" s="656"/>
      <c r="H32" s="741"/>
      <c r="I32" s="741"/>
      <c r="J32" s="756"/>
    </row>
    <row r="33" spans="2:10" x14ac:dyDescent="0.2">
      <c r="B33" s="694" t="s">
        <v>3</v>
      </c>
      <c r="C33" s="649" t="s">
        <v>4</v>
      </c>
      <c r="D33" s="686"/>
      <c r="E33" s="647"/>
      <c r="F33" s="681"/>
      <c r="G33" s="656"/>
      <c r="H33" s="741"/>
      <c r="I33" s="741"/>
      <c r="J33" s="756"/>
    </row>
    <row r="34" spans="2:10" x14ac:dyDescent="0.2">
      <c r="B34" s="692"/>
      <c r="C34" s="647"/>
      <c r="D34" s="686"/>
      <c r="E34" s="647"/>
      <c r="F34" s="681"/>
      <c r="G34" s="656"/>
      <c r="H34" s="741"/>
      <c r="I34" s="741"/>
      <c r="J34" s="756"/>
    </row>
    <row r="35" spans="2:10" x14ac:dyDescent="0.2">
      <c r="B35" s="692"/>
      <c r="C35" s="649" t="s">
        <v>1</v>
      </c>
      <c r="D35" s="690" t="s">
        <v>53</v>
      </c>
      <c r="E35" s="649"/>
      <c r="F35" s="682"/>
      <c r="G35" s="673"/>
      <c r="H35" s="741"/>
      <c r="I35" s="741"/>
      <c r="J35" s="756"/>
    </row>
    <row r="36" spans="2:10" x14ac:dyDescent="0.2">
      <c r="B36" s="692"/>
      <c r="C36" s="647"/>
      <c r="D36" s="686" t="s">
        <v>0</v>
      </c>
      <c r="E36" s="647" t="s">
        <v>446</v>
      </c>
      <c r="F36" s="681"/>
      <c r="G36" s="656"/>
      <c r="H36" s="743">
        <f>'Agg.Res-Life Policies, Contract'!E21</f>
        <v>0</v>
      </c>
      <c r="I36" s="741"/>
      <c r="J36" s="756"/>
    </row>
    <row r="37" spans="2:10" x14ac:dyDescent="0.2">
      <c r="B37" s="692"/>
      <c r="C37" s="647"/>
      <c r="D37" s="686" t="s">
        <v>3</v>
      </c>
      <c r="E37" s="647" t="s">
        <v>447</v>
      </c>
      <c r="F37" s="681"/>
      <c r="G37" s="656"/>
      <c r="H37" s="744">
        <f>'Agg. Res. - Accident and Health'!E24</f>
        <v>0</v>
      </c>
      <c r="I37" s="741"/>
      <c r="J37" s="756"/>
    </row>
    <row r="38" spans="2:10" x14ac:dyDescent="0.2">
      <c r="B38" s="692"/>
      <c r="C38" s="647"/>
      <c r="D38" s="686" t="s">
        <v>55</v>
      </c>
      <c r="E38" s="647" t="s">
        <v>450</v>
      </c>
      <c r="F38" s="681"/>
      <c r="G38" s="656"/>
      <c r="H38" s="744">
        <f>'Reserve for Suppl. Contract'!G27</f>
        <v>0</v>
      </c>
      <c r="I38" s="741"/>
      <c r="J38" s="756"/>
    </row>
    <row r="39" spans="2:10" x14ac:dyDescent="0.2">
      <c r="B39" s="692"/>
      <c r="C39" s="647"/>
      <c r="D39" s="686" t="s">
        <v>58</v>
      </c>
      <c r="E39" s="647" t="s">
        <v>449</v>
      </c>
      <c r="F39" s="681"/>
      <c r="G39" s="656"/>
      <c r="H39" s="744">
        <f>'Policy and Contract Claims'!F15</f>
        <v>0</v>
      </c>
      <c r="I39" s="741"/>
      <c r="J39" s="756"/>
    </row>
    <row r="40" spans="2:10" x14ac:dyDescent="0.2">
      <c r="B40" s="692"/>
      <c r="C40" s="647"/>
      <c r="D40" s="686" t="s">
        <v>371</v>
      </c>
      <c r="E40" s="580" t="s">
        <v>366</v>
      </c>
      <c r="F40" s="681"/>
      <c r="G40" s="656"/>
      <c r="H40" s="744">
        <f>Reinsurance!D26+Reinsurance!E26</f>
        <v>0</v>
      </c>
      <c r="I40" s="741"/>
      <c r="J40" s="756"/>
    </row>
    <row r="41" spans="2:10" x14ac:dyDescent="0.2">
      <c r="B41" s="692"/>
      <c r="C41" s="647"/>
      <c r="D41" s="686" t="s">
        <v>395</v>
      </c>
      <c r="E41" s="580" t="s">
        <v>363</v>
      </c>
      <c r="F41" s="681"/>
      <c r="G41" s="656"/>
      <c r="H41" s="744">
        <f>Reinsurance!D41+Reinsurance!E41</f>
        <v>0</v>
      </c>
      <c r="I41" s="741"/>
      <c r="J41" s="756"/>
    </row>
    <row r="42" spans="2:10" x14ac:dyDescent="0.2">
      <c r="B42" s="692"/>
      <c r="C42" s="647"/>
      <c r="D42" s="686" t="s">
        <v>373</v>
      </c>
      <c r="E42" s="580" t="s">
        <v>364</v>
      </c>
      <c r="F42" s="681"/>
      <c r="G42" s="656"/>
      <c r="H42" s="744">
        <f>Reinsurance!F26+Reinsurance!G26</f>
        <v>0</v>
      </c>
      <c r="I42" s="741"/>
      <c r="J42" s="756"/>
    </row>
    <row r="43" spans="2:10" x14ac:dyDescent="0.2">
      <c r="B43" s="692"/>
      <c r="C43" s="647"/>
      <c r="D43" s="686" t="s">
        <v>374</v>
      </c>
      <c r="E43" s="580" t="s">
        <v>365</v>
      </c>
      <c r="F43" s="681"/>
      <c r="G43" s="656"/>
      <c r="H43" s="744">
        <f>Reinsurance!F41+Reinsurance!G41</f>
        <v>0</v>
      </c>
      <c r="I43" s="741"/>
      <c r="J43" s="756"/>
    </row>
    <row r="44" spans="2:10" x14ac:dyDescent="0.2">
      <c r="B44" s="692"/>
      <c r="C44" s="647"/>
      <c r="D44" s="686" t="s">
        <v>375</v>
      </c>
      <c r="E44" s="580" t="s">
        <v>397</v>
      </c>
      <c r="F44" s="681"/>
      <c r="G44" s="656"/>
      <c r="H44" s="744">
        <f>'Segregated Funds'!C11</f>
        <v>0</v>
      </c>
      <c r="I44" s="741">
        <f>SUM(H36:H44)</f>
        <v>0</v>
      </c>
      <c r="J44" s="756"/>
    </row>
    <row r="45" spans="2:10" x14ac:dyDescent="0.2">
      <c r="B45" s="692"/>
      <c r="C45" s="647"/>
      <c r="D45" s="686"/>
      <c r="E45" s="647"/>
      <c r="F45" s="681"/>
      <c r="G45" s="656"/>
      <c r="H45" s="741"/>
      <c r="I45" s="741"/>
      <c r="J45" s="756"/>
    </row>
    <row r="46" spans="2:10" x14ac:dyDescent="0.2">
      <c r="B46" s="692"/>
      <c r="C46" s="649" t="s">
        <v>5</v>
      </c>
      <c r="D46" s="650" t="s">
        <v>6</v>
      </c>
      <c r="E46" s="647"/>
      <c r="F46" s="681"/>
      <c r="G46" s="656"/>
      <c r="H46" s="741"/>
      <c r="I46" s="741"/>
      <c r="J46" s="756"/>
    </row>
    <row r="47" spans="2:10" x14ac:dyDescent="0.2">
      <c r="B47" s="692"/>
      <c r="C47" s="647"/>
      <c r="D47" s="686"/>
      <c r="E47" s="647"/>
      <c r="F47" s="681"/>
      <c r="G47" s="656"/>
      <c r="H47" s="741"/>
      <c r="I47" s="741"/>
      <c r="J47" s="756"/>
    </row>
    <row r="48" spans="2:10" x14ac:dyDescent="0.2">
      <c r="B48" s="692"/>
      <c r="C48" s="647"/>
      <c r="D48" s="686" t="s">
        <v>0</v>
      </c>
      <c r="E48" s="647" t="s">
        <v>42</v>
      </c>
      <c r="F48" s="681"/>
      <c r="G48" s="656"/>
      <c r="H48" s="743">
        <f>I30</f>
        <v>0</v>
      </c>
      <c r="I48" s="741"/>
      <c r="J48" s="756"/>
    </row>
    <row r="49" spans="2:10" x14ac:dyDescent="0.2">
      <c r="B49" s="692"/>
      <c r="C49" s="647"/>
      <c r="D49" s="686" t="s">
        <v>3</v>
      </c>
      <c r="E49" s="647" t="s">
        <v>44</v>
      </c>
      <c r="F49" s="681"/>
      <c r="G49" s="656"/>
      <c r="H49" s="744">
        <f>INPUT!J12</f>
        <v>0</v>
      </c>
      <c r="I49" s="741"/>
      <c r="J49" s="756"/>
    </row>
    <row r="50" spans="2:10" x14ac:dyDescent="0.2">
      <c r="B50" s="692"/>
      <c r="C50" s="647"/>
      <c r="D50" s="686" t="s">
        <v>55</v>
      </c>
      <c r="E50" s="647" t="s">
        <v>45</v>
      </c>
      <c r="F50" s="681"/>
      <c r="G50" s="656"/>
      <c r="H50" s="744">
        <f>INPUT!J13</f>
        <v>0</v>
      </c>
      <c r="I50" s="741"/>
      <c r="J50" s="756"/>
    </row>
    <row r="51" spans="2:10" x14ac:dyDescent="0.2">
      <c r="B51" s="692"/>
      <c r="C51" s="647"/>
      <c r="D51" s="686" t="s">
        <v>58</v>
      </c>
      <c r="E51" s="647" t="s">
        <v>46</v>
      </c>
      <c r="F51" s="681"/>
      <c r="G51" s="656"/>
      <c r="H51" s="744">
        <f>INPUT!J14</f>
        <v>0</v>
      </c>
      <c r="I51" s="741"/>
      <c r="J51" s="756"/>
    </row>
    <row r="52" spans="2:10" x14ac:dyDescent="0.2">
      <c r="B52" s="692"/>
      <c r="C52" s="647"/>
      <c r="D52" s="686" t="s">
        <v>371</v>
      </c>
      <c r="E52" s="647" t="s">
        <v>47</v>
      </c>
      <c r="F52" s="681"/>
      <c r="G52" s="656"/>
      <c r="H52" s="744">
        <f>INPUT!J15</f>
        <v>0</v>
      </c>
      <c r="I52" s="741"/>
      <c r="J52" s="756"/>
    </row>
    <row r="53" spans="2:10" x14ac:dyDescent="0.2">
      <c r="B53" s="692"/>
      <c r="C53" s="647"/>
      <c r="D53" s="686" t="s">
        <v>372</v>
      </c>
      <c r="E53" s="647" t="s">
        <v>48</v>
      </c>
      <c r="F53" s="681"/>
      <c r="G53" s="656"/>
      <c r="H53" s="744">
        <f>INPUT!J16</f>
        <v>0</v>
      </c>
      <c r="I53" s="741"/>
      <c r="J53" s="756"/>
    </row>
    <row r="54" spans="2:10" x14ac:dyDescent="0.2">
      <c r="B54" s="692"/>
      <c r="C54" s="647"/>
      <c r="D54" s="686" t="s">
        <v>373</v>
      </c>
      <c r="E54" s="647" t="s">
        <v>49</v>
      </c>
      <c r="F54" s="681"/>
      <c r="G54" s="656"/>
      <c r="H54" s="744">
        <f>INPUT!J17</f>
        <v>0</v>
      </c>
      <c r="I54" s="741"/>
      <c r="J54" s="756"/>
    </row>
    <row r="55" spans="2:10" x14ac:dyDescent="0.2">
      <c r="B55" s="692"/>
      <c r="C55" s="647"/>
      <c r="D55" s="686" t="s">
        <v>374</v>
      </c>
      <c r="E55" s="647" t="s">
        <v>50</v>
      </c>
      <c r="F55" s="681"/>
      <c r="G55" s="656"/>
      <c r="H55" s="744">
        <f>INPUT!J18</f>
        <v>0</v>
      </c>
      <c r="I55" s="741"/>
      <c r="J55" s="756"/>
    </row>
    <row r="56" spans="2:10" x14ac:dyDescent="0.2">
      <c r="B56" s="692"/>
      <c r="C56" s="647"/>
      <c r="D56" s="686" t="s">
        <v>375</v>
      </c>
      <c r="E56" s="647" t="s">
        <v>51</v>
      </c>
      <c r="F56" s="681"/>
      <c r="G56" s="656"/>
      <c r="H56" s="744">
        <f>INPUT!J19</f>
        <v>0</v>
      </c>
      <c r="I56" s="741"/>
      <c r="J56" s="756"/>
    </row>
    <row r="57" spans="2:10" x14ac:dyDescent="0.2">
      <c r="B57" s="692"/>
      <c r="C57" s="647"/>
      <c r="D57" s="686" t="s">
        <v>376</v>
      </c>
      <c r="E57" s="647" t="s">
        <v>396</v>
      </c>
      <c r="F57" s="681"/>
      <c r="G57" s="656"/>
      <c r="H57" s="744">
        <f>INPUT!J20</f>
        <v>0</v>
      </c>
      <c r="I57" s="741"/>
      <c r="J57" s="756"/>
    </row>
    <row r="58" spans="2:10" x14ac:dyDescent="0.2">
      <c r="B58" s="692"/>
      <c r="C58" s="647"/>
      <c r="D58" s="686" t="s">
        <v>378</v>
      </c>
      <c r="E58" s="647" t="s">
        <v>52</v>
      </c>
      <c r="F58" s="681"/>
      <c r="G58" s="656"/>
      <c r="H58" s="745">
        <f>INPUT!J21</f>
        <v>0</v>
      </c>
      <c r="I58" s="746">
        <f>SUM(H48:H58)</f>
        <v>0</v>
      </c>
      <c r="J58" s="756"/>
    </row>
    <row r="59" spans="2:10" x14ac:dyDescent="0.2">
      <c r="B59" s="692"/>
      <c r="C59" s="647"/>
      <c r="D59" s="686"/>
      <c r="E59" s="647"/>
      <c r="F59" s="681"/>
      <c r="G59" s="656"/>
      <c r="H59" s="741"/>
      <c r="I59" s="741"/>
      <c r="J59" s="756"/>
    </row>
    <row r="60" spans="2:10" ht="13.5" thickBot="1" x14ac:dyDescent="0.25">
      <c r="B60" s="692"/>
      <c r="C60" s="649" t="s">
        <v>2</v>
      </c>
      <c r="D60" s="686"/>
      <c r="E60" s="647"/>
      <c r="F60" s="681"/>
      <c r="G60" s="656"/>
      <c r="H60" s="741"/>
      <c r="I60" s="747">
        <f>I58-I44</f>
        <v>0</v>
      </c>
      <c r="J60" s="756"/>
    </row>
    <row r="61" spans="2:10" ht="13.5" thickTop="1" x14ac:dyDescent="0.2">
      <c r="B61" s="692"/>
      <c r="C61" s="647"/>
      <c r="D61" s="686"/>
      <c r="E61" s="647"/>
      <c r="F61" s="681"/>
      <c r="G61" s="656"/>
      <c r="H61" s="741"/>
      <c r="I61" s="741"/>
      <c r="J61" s="756"/>
    </row>
    <row r="62" spans="2:10" x14ac:dyDescent="0.2">
      <c r="B62" s="692"/>
      <c r="C62" s="647"/>
      <c r="D62" s="686"/>
      <c r="E62" s="647"/>
      <c r="F62" s="681"/>
      <c r="G62" s="656"/>
      <c r="H62" s="741"/>
      <c r="I62" s="741"/>
      <c r="J62" s="756"/>
    </row>
    <row r="63" spans="2:10" s="733" customFormat="1" x14ac:dyDescent="0.2">
      <c r="B63" s="790" t="s">
        <v>55</v>
      </c>
      <c r="C63" s="791" t="s">
        <v>56</v>
      </c>
      <c r="D63" s="792"/>
      <c r="E63" s="786"/>
      <c r="F63" s="793"/>
      <c r="G63" s="748"/>
      <c r="H63" s="741"/>
      <c r="I63" s="741"/>
      <c r="J63" s="756"/>
    </row>
    <row r="64" spans="2:10" s="733" customFormat="1" x14ac:dyDescent="0.2">
      <c r="B64" s="794"/>
      <c r="C64" s="786"/>
      <c r="D64" s="792"/>
      <c r="E64" s="786"/>
      <c r="F64" s="793"/>
      <c r="G64" s="748"/>
      <c r="H64" s="741"/>
      <c r="I64" s="741"/>
      <c r="J64" s="756"/>
    </row>
    <row r="65" spans="2:10" s="733" customFormat="1" x14ac:dyDescent="0.2">
      <c r="B65" s="794"/>
      <c r="C65" s="791" t="s">
        <v>1</v>
      </c>
      <c r="D65" s="795" t="s">
        <v>6</v>
      </c>
      <c r="E65" s="786"/>
      <c r="F65" s="793"/>
      <c r="G65" s="748"/>
      <c r="H65" s="741"/>
      <c r="I65" s="741"/>
      <c r="J65" s="756"/>
    </row>
    <row r="66" spans="2:10" s="733" customFormat="1" x14ac:dyDescent="0.2">
      <c r="B66" s="794"/>
      <c r="C66" s="786"/>
      <c r="D66" s="792"/>
      <c r="E66" s="786"/>
      <c r="F66" s="793"/>
      <c r="G66" s="748"/>
      <c r="H66" s="741"/>
      <c r="I66" s="741"/>
      <c r="J66" s="756"/>
    </row>
    <row r="67" spans="2:10" s="733" customFormat="1" x14ac:dyDescent="0.2">
      <c r="B67" s="794"/>
      <c r="C67" s="786"/>
      <c r="D67" s="792" t="s">
        <v>0</v>
      </c>
      <c r="E67" s="786" t="s">
        <v>38</v>
      </c>
      <c r="F67" s="793"/>
      <c r="G67" s="748"/>
      <c r="H67" s="741"/>
      <c r="I67" s="796">
        <f>INPUT!I9</f>
        <v>0</v>
      </c>
      <c r="J67" s="756"/>
    </row>
    <row r="68" spans="2:10" s="733" customFormat="1" x14ac:dyDescent="0.2">
      <c r="B68" s="794"/>
      <c r="C68" s="786"/>
      <c r="D68" s="792" t="s">
        <v>3</v>
      </c>
      <c r="E68" s="786" t="s">
        <v>39</v>
      </c>
      <c r="F68" s="793"/>
      <c r="G68" s="748"/>
      <c r="H68" s="741"/>
      <c r="I68" s="741">
        <f>INPUT!I10</f>
        <v>0</v>
      </c>
      <c r="J68" s="756"/>
    </row>
    <row r="69" spans="2:10" s="733" customFormat="1" x14ac:dyDescent="0.2">
      <c r="B69" s="794"/>
      <c r="C69" s="786"/>
      <c r="D69" s="792" t="s">
        <v>55</v>
      </c>
      <c r="E69" s="786" t="s">
        <v>40</v>
      </c>
      <c r="F69" s="793"/>
      <c r="G69" s="748"/>
      <c r="H69" s="741"/>
      <c r="I69" s="741">
        <f>INPUT!I11</f>
        <v>0</v>
      </c>
      <c r="J69" s="756"/>
    </row>
    <row r="70" spans="2:10" s="733" customFormat="1" x14ac:dyDescent="0.2">
      <c r="B70" s="794"/>
      <c r="C70" s="786"/>
      <c r="D70" s="792" t="s">
        <v>58</v>
      </c>
      <c r="E70" s="786" t="s">
        <v>44</v>
      </c>
      <c r="F70" s="793"/>
      <c r="G70" s="748"/>
      <c r="H70" s="741"/>
      <c r="I70" s="741">
        <f>INPUT!I12</f>
        <v>0</v>
      </c>
      <c r="J70" s="756"/>
    </row>
    <row r="71" spans="2:10" s="733" customFormat="1" x14ac:dyDescent="0.2">
      <c r="B71" s="794"/>
      <c r="C71" s="786"/>
      <c r="D71" s="792" t="s">
        <v>371</v>
      </c>
      <c r="E71" s="786" t="s">
        <v>45</v>
      </c>
      <c r="F71" s="793"/>
      <c r="G71" s="748"/>
      <c r="H71" s="741"/>
      <c r="I71" s="741">
        <f>INPUT!I13</f>
        <v>0</v>
      </c>
      <c r="J71" s="756"/>
    </row>
    <row r="72" spans="2:10" s="733" customFormat="1" x14ac:dyDescent="0.2">
      <c r="B72" s="794"/>
      <c r="C72" s="786"/>
      <c r="D72" s="792" t="s">
        <v>372</v>
      </c>
      <c r="E72" s="786" t="s">
        <v>46</v>
      </c>
      <c r="F72" s="793"/>
      <c r="G72" s="748"/>
      <c r="H72" s="741"/>
      <c r="I72" s="741">
        <f>INPUT!I14</f>
        <v>0</v>
      </c>
      <c r="J72" s="756"/>
    </row>
    <row r="73" spans="2:10" s="733" customFormat="1" x14ac:dyDescent="0.2">
      <c r="B73" s="794"/>
      <c r="C73" s="786"/>
      <c r="D73" s="792" t="s">
        <v>373</v>
      </c>
      <c r="E73" s="786" t="s">
        <v>47</v>
      </c>
      <c r="F73" s="793"/>
      <c r="G73" s="748"/>
      <c r="H73" s="741"/>
      <c r="I73" s="741">
        <f>INPUT!I15</f>
        <v>0</v>
      </c>
      <c r="J73" s="756"/>
    </row>
    <row r="74" spans="2:10" s="733" customFormat="1" x14ac:dyDescent="0.2">
      <c r="B74" s="794"/>
      <c r="C74" s="786"/>
      <c r="D74" s="792" t="s">
        <v>374</v>
      </c>
      <c r="E74" s="786" t="s">
        <v>48</v>
      </c>
      <c r="F74" s="793"/>
      <c r="G74" s="748"/>
      <c r="H74" s="741"/>
      <c r="I74" s="741">
        <f>INPUT!I16</f>
        <v>0</v>
      </c>
      <c r="J74" s="756"/>
    </row>
    <row r="75" spans="2:10" s="733" customFormat="1" x14ac:dyDescent="0.2">
      <c r="B75" s="794"/>
      <c r="C75" s="786"/>
      <c r="D75" s="792" t="s">
        <v>375</v>
      </c>
      <c r="E75" s="786" t="s">
        <v>49</v>
      </c>
      <c r="F75" s="793"/>
      <c r="G75" s="748"/>
      <c r="H75" s="741"/>
      <c r="I75" s="741">
        <f>INPUT!I17</f>
        <v>0</v>
      </c>
      <c r="J75" s="756"/>
    </row>
    <row r="76" spans="2:10" s="733" customFormat="1" x14ac:dyDescent="0.2">
      <c r="B76" s="794"/>
      <c r="C76" s="786"/>
      <c r="D76" s="792" t="s">
        <v>376</v>
      </c>
      <c r="E76" s="786" t="s">
        <v>50</v>
      </c>
      <c r="F76" s="793"/>
      <c r="G76" s="748"/>
      <c r="H76" s="741"/>
      <c r="I76" s="741">
        <f>INPUT!I18</f>
        <v>0</v>
      </c>
      <c r="J76" s="756"/>
    </row>
    <row r="77" spans="2:10" s="733" customFormat="1" x14ac:dyDescent="0.2">
      <c r="B77" s="794"/>
      <c r="C77" s="786"/>
      <c r="D77" s="792" t="s">
        <v>377</v>
      </c>
      <c r="E77" s="786" t="s">
        <v>51</v>
      </c>
      <c r="F77" s="793"/>
      <c r="G77" s="748"/>
      <c r="H77" s="741"/>
      <c r="I77" s="741">
        <f>INPUT!I19</f>
        <v>0</v>
      </c>
      <c r="J77" s="756"/>
    </row>
    <row r="78" spans="2:10" s="733" customFormat="1" x14ac:dyDescent="0.2">
      <c r="B78" s="794"/>
      <c r="C78" s="786"/>
      <c r="D78" s="686" t="s">
        <v>378</v>
      </c>
      <c r="E78" s="647" t="s">
        <v>396</v>
      </c>
      <c r="F78" s="681"/>
      <c r="G78" s="748"/>
      <c r="H78" s="741"/>
      <c r="I78" s="741">
        <f>INPUT!I20</f>
        <v>0</v>
      </c>
      <c r="J78" s="756"/>
    </row>
    <row r="79" spans="2:10" s="733" customFormat="1" x14ac:dyDescent="0.2">
      <c r="B79" s="794"/>
      <c r="C79" s="786"/>
      <c r="D79" s="686" t="s">
        <v>398</v>
      </c>
      <c r="E79" s="647" t="s">
        <v>52</v>
      </c>
      <c r="F79" s="681"/>
      <c r="G79" s="748"/>
      <c r="H79" s="741"/>
      <c r="I79" s="746">
        <f>INPUT!I21</f>
        <v>0</v>
      </c>
      <c r="J79" s="756"/>
    </row>
    <row r="80" spans="2:10" s="733" customFormat="1" x14ac:dyDescent="0.2">
      <c r="B80" s="794"/>
      <c r="C80" s="786"/>
      <c r="D80" s="792"/>
      <c r="E80" s="786"/>
      <c r="F80" s="793"/>
      <c r="G80" s="748"/>
      <c r="H80" s="741"/>
      <c r="I80" s="741"/>
      <c r="J80" s="756"/>
    </row>
    <row r="81" spans="2:10" s="733" customFormat="1" ht="13.5" thickBot="1" x14ac:dyDescent="0.25">
      <c r="B81" s="794"/>
      <c r="C81" s="791" t="s">
        <v>57</v>
      </c>
      <c r="D81" s="792"/>
      <c r="E81" s="786"/>
      <c r="F81" s="793"/>
      <c r="G81" s="748"/>
      <c r="H81" s="741"/>
      <c r="I81" s="747">
        <f>SUM(I67:I79)</f>
        <v>0</v>
      </c>
      <c r="J81" s="756"/>
    </row>
    <row r="82" spans="2:10" ht="13.5" thickTop="1" x14ac:dyDescent="0.2">
      <c r="B82" s="692"/>
      <c r="C82" s="647"/>
      <c r="D82" s="686"/>
      <c r="E82" s="647"/>
      <c r="F82" s="681"/>
      <c r="G82" s="656"/>
      <c r="H82" s="741"/>
      <c r="I82" s="741"/>
      <c r="J82" s="756"/>
    </row>
    <row r="83" spans="2:10" x14ac:dyDescent="0.2">
      <c r="B83" s="692"/>
      <c r="C83" s="647"/>
      <c r="D83" s="686"/>
      <c r="E83" s="647"/>
      <c r="F83" s="681"/>
      <c r="G83" s="656"/>
      <c r="H83" s="741"/>
      <c r="I83" s="741"/>
      <c r="J83" s="756"/>
    </row>
    <row r="84" spans="2:10" x14ac:dyDescent="0.2">
      <c r="B84" s="694" t="s">
        <v>58</v>
      </c>
      <c r="C84" s="649" t="s">
        <v>59</v>
      </c>
      <c r="D84" s="686"/>
      <c r="E84" s="647"/>
      <c r="F84" s="681"/>
      <c r="G84" s="656"/>
      <c r="H84" s="741"/>
      <c r="I84" s="748"/>
      <c r="J84" s="756"/>
    </row>
    <row r="85" spans="2:10" x14ac:dyDescent="0.2">
      <c r="B85" s="692"/>
      <c r="C85" s="647"/>
      <c r="D85" s="686"/>
      <c r="E85" s="647"/>
      <c r="F85" s="681"/>
      <c r="G85" s="656"/>
      <c r="H85" s="741"/>
      <c r="I85" s="741"/>
      <c r="J85" s="756"/>
    </row>
    <row r="86" spans="2:10" x14ac:dyDescent="0.2">
      <c r="B86" s="692"/>
      <c r="C86" s="647"/>
      <c r="D86" s="686" t="s">
        <v>0</v>
      </c>
      <c r="E86" s="647" t="s">
        <v>38</v>
      </c>
      <c r="F86" s="681"/>
      <c r="G86" s="656"/>
      <c r="H86" s="741"/>
      <c r="I86" s="743">
        <f>INPUT!H9</f>
        <v>0</v>
      </c>
      <c r="J86" s="756"/>
    </row>
    <row r="87" spans="2:10" x14ac:dyDescent="0.2">
      <c r="B87" s="692"/>
      <c r="C87" s="647"/>
      <c r="D87" s="686" t="s">
        <v>3</v>
      </c>
      <c r="E87" s="647" t="s">
        <v>39</v>
      </c>
      <c r="F87" s="681"/>
      <c r="G87" s="656"/>
      <c r="H87" s="741"/>
      <c r="I87" s="744">
        <f>INPUT!H10</f>
        <v>0</v>
      </c>
      <c r="J87" s="756"/>
    </row>
    <row r="88" spans="2:10" x14ac:dyDescent="0.2">
      <c r="B88" s="692"/>
      <c r="C88" s="647"/>
      <c r="D88" s="686" t="s">
        <v>55</v>
      </c>
      <c r="E88" s="647" t="s">
        <v>40</v>
      </c>
      <c r="F88" s="681"/>
      <c r="G88" s="656"/>
      <c r="H88" s="741"/>
      <c r="I88" s="744">
        <f>INPUT!H11</f>
        <v>0</v>
      </c>
      <c r="J88" s="756"/>
    </row>
    <row r="89" spans="2:10" x14ac:dyDescent="0.2">
      <c r="B89" s="692"/>
      <c r="C89" s="647"/>
      <c r="D89" s="686" t="s">
        <v>58</v>
      </c>
      <c r="E89" s="647" t="s">
        <v>44</v>
      </c>
      <c r="F89" s="681"/>
      <c r="G89" s="656"/>
      <c r="H89" s="741"/>
      <c r="I89" s="744">
        <f>INPUT!H12</f>
        <v>0</v>
      </c>
      <c r="J89" s="756"/>
    </row>
    <row r="90" spans="2:10" x14ac:dyDescent="0.2">
      <c r="B90" s="692"/>
      <c r="C90" s="647"/>
      <c r="D90" s="686" t="s">
        <v>371</v>
      </c>
      <c r="E90" s="647" t="s">
        <v>45</v>
      </c>
      <c r="F90" s="681"/>
      <c r="G90" s="656"/>
      <c r="H90" s="741"/>
      <c r="I90" s="744">
        <f>INPUT!H13</f>
        <v>0</v>
      </c>
      <c r="J90" s="756"/>
    </row>
    <row r="91" spans="2:10" x14ac:dyDescent="0.2">
      <c r="B91" s="692"/>
      <c r="C91" s="647"/>
      <c r="D91" s="686" t="s">
        <v>372</v>
      </c>
      <c r="E91" s="647" t="s">
        <v>46</v>
      </c>
      <c r="F91" s="681"/>
      <c r="G91" s="656"/>
      <c r="H91" s="741"/>
      <c r="I91" s="744">
        <f>INPUT!H14</f>
        <v>0</v>
      </c>
      <c r="J91" s="756"/>
    </row>
    <row r="92" spans="2:10" x14ac:dyDescent="0.2">
      <c r="B92" s="692"/>
      <c r="C92" s="647"/>
      <c r="D92" s="686" t="s">
        <v>373</v>
      </c>
      <c r="E92" s="647" t="s">
        <v>47</v>
      </c>
      <c r="F92" s="681"/>
      <c r="G92" s="656"/>
      <c r="H92" s="741"/>
      <c r="I92" s="744">
        <f>INPUT!H15</f>
        <v>0</v>
      </c>
      <c r="J92" s="756"/>
    </row>
    <row r="93" spans="2:10" x14ac:dyDescent="0.2">
      <c r="B93" s="692"/>
      <c r="C93" s="647"/>
      <c r="D93" s="686" t="s">
        <v>374</v>
      </c>
      <c r="E93" s="647" t="s">
        <v>48</v>
      </c>
      <c r="F93" s="681"/>
      <c r="G93" s="656"/>
      <c r="H93" s="741"/>
      <c r="I93" s="744">
        <f>INPUT!H16</f>
        <v>0</v>
      </c>
      <c r="J93" s="756"/>
    </row>
    <row r="94" spans="2:10" x14ac:dyDescent="0.2">
      <c r="B94" s="692"/>
      <c r="C94" s="647"/>
      <c r="D94" s="686" t="s">
        <v>375</v>
      </c>
      <c r="E94" s="647" t="s">
        <v>49</v>
      </c>
      <c r="F94" s="681"/>
      <c r="G94" s="656"/>
      <c r="H94" s="741"/>
      <c r="I94" s="744">
        <f>INPUT!H17</f>
        <v>0</v>
      </c>
      <c r="J94" s="756"/>
    </row>
    <row r="95" spans="2:10" x14ac:dyDescent="0.2">
      <c r="B95" s="692"/>
      <c r="C95" s="647"/>
      <c r="D95" s="686" t="s">
        <v>376</v>
      </c>
      <c r="E95" s="647" t="s">
        <v>50</v>
      </c>
      <c r="F95" s="681"/>
      <c r="G95" s="656"/>
      <c r="H95" s="741"/>
      <c r="I95" s="744">
        <f>INPUT!H18</f>
        <v>0</v>
      </c>
      <c r="J95" s="756"/>
    </row>
    <row r="96" spans="2:10" x14ac:dyDescent="0.2">
      <c r="B96" s="692"/>
      <c r="C96" s="647"/>
      <c r="D96" s="686" t="s">
        <v>377</v>
      </c>
      <c r="E96" s="647" t="s">
        <v>51</v>
      </c>
      <c r="F96" s="681"/>
      <c r="G96" s="656"/>
      <c r="H96" s="741"/>
      <c r="I96" s="744">
        <f>INPUT!H19</f>
        <v>0</v>
      </c>
      <c r="J96" s="756"/>
    </row>
    <row r="97" spans="2:10" x14ac:dyDescent="0.2">
      <c r="B97" s="692"/>
      <c r="C97" s="647"/>
      <c r="D97" s="686" t="s">
        <v>378</v>
      </c>
      <c r="E97" s="647" t="s">
        <v>396</v>
      </c>
      <c r="F97" s="681"/>
      <c r="G97" s="656"/>
      <c r="H97" s="741"/>
      <c r="I97" s="744">
        <f>INPUT!H20</f>
        <v>0</v>
      </c>
      <c r="J97" s="756"/>
    </row>
    <row r="98" spans="2:10" x14ac:dyDescent="0.2">
      <c r="B98" s="692"/>
      <c r="C98" s="647"/>
      <c r="D98" s="686" t="s">
        <v>398</v>
      </c>
      <c r="E98" s="647" t="s">
        <v>52</v>
      </c>
      <c r="F98" s="681"/>
      <c r="G98" s="656"/>
      <c r="H98" s="741"/>
      <c r="I98" s="745">
        <f>INPUT!H21</f>
        <v>0</v>
      </c>
      <c r="J98" s="756"/>
    </row>
    <row r="99" spans="2:10" x14ac:dyDescent="0.2">
      <c r="B99" s="692"/>
      <c r="C99" s="647"/>
      <c r="D99" s="686"/>
      <c r="E99" s="647"/>
      <c r="F99" s="681"/>
      <c r="G99" s="656"/>
      <c r="H99" s="741"/>
      <c r="I99" s="741"/>
      <c r="J99" s="756"/>
    </row>
    <row r="100" spans="2:10" ht="13.5" thickBot="1" x14ac:dyDescent="0.25">
      <c r="B100" s="692"/>
      <c r="C100" s="649" t="s">
        <v>59</v>
      </c>
      <c r="D100" s="686"/>
      <c r="E100" s="647"/>
      <c r="F100" s="681"/>
      <c r="G100" s="656"/>
      <c r="H100" s="741"/>
      <c r="I100" s="747">
        <f>SUM(I86:I98)</f>
        <v>0</v>
      </c>
      <c r="J100" s="756"/>
    </row>
    <row r="101" spans="2:10" ht="13.5" thickTop="1" x14ac:dyDescent="0.2">
      <c r="B101" s="692"/>
      <c r="C101" s="647"/>
      <c r="D101" s="686"/>
      <c r="E101" s="647"/>
      <c r="F101" s="681"/>
      <c r="G101" s="656"/>
      <c r="H101" s="741"/>
      <c r="I101" s="741"/>
      <c r="J101" s="756"/>
    </row>
    <row r="102" spans="2:10" ht="13.5" thickBot="1" x14ac:dyDescent="0.25">
      <c r="B102" s="692"/>
      <c r="C102" s="649" t="s">
        <v>41</v>
      </c>
      <c r="D102" s="686"/>
      <c r="E102" s="647"/>
      <c r="F102" s="681"/>
      <c r="G102" s="656"/>
      <c r="H102" s="741"/>
      <c r="I102" s="741"/>
      <c r="J102" s="756"/>
    </row>
    <row r="103" spans="2:10" x14ac:dyDescent="0.2">
      <c r="B103" s="692"/>
      <c r="C103" s="984" t="str">
        <f>INPUT!C31</f>
        <v xml:space="preserve"> </v>
      </c>
      <c r="D103" s="985"/>
      <c r="E103" s="985"/>
      <c r="F103" s="985"/>
      <c r="G103" s="985"/>
      <c r="H103" s="985"/>
      <c r="I103" s="986"/>
      <c r="J103" s="756"/>
    </row>
    <row r="104" spans="2:10" x14ac:dyDescent="0.2">
      <c r="B104" s="692"/>
      <c r="C104" s="987"/>
      <c r="D104" s="988"/>
      <c r="E104" s="988"/>
      <c r="F104" s="988"/>
      <c r="G104" s="988"/>
      <c r="H104" s="988"/>
      <c r="I104" s="989"/>
      <c r="J104" s="756"/>
    </row>
    <row r="105" spans="2:10" x14ac:dyDescent="0.2">
      <c r="B105" s="692"/>
      <c r="C105" s="987"/>
      <c r="D105" s="988"/>
      <c r="E105" s="988"/>
      <c r="F105" s="988"/>
      <c r="G105" s="988"/>
      <c r="H105" s="988"/>
      <c r="I105" s="989"/>
      <c r="J105" s="756"/>
    </row>
    <row r="106" spans="2:10" x14ac:dyDescent="0.2">
      <c r="B106" s="692"/>
      <c r="C106" s="987"/>
      <c r="D106" s="988"/>
      <c r="E106" s="988"/>
      <c r="F106" s="988"/>
      <c r="G106" s="988"/>
      <c r="H106" s="988"/>
      <c r="I106" s="989"/>
      <c r="J106" s="756"/>
    </row>
    <row r="107" spans="2:10" ht="13.5" thickBot="1" x14ac:dyDescent="0.25">
      <c r="B107" s="692"/>
      <c r="C107" s="990"/>
      <c r="D107" s="991"/>
      <c r="E107" s="991"/>
      <c r="F107" s="991"/>
      <c r="G107" s="991"/>
      <c r="H107" s="991"/>
      <c r="I107" s="992"/>
      <c r="J107" s="756"/>
    </row>
    <row r="108" spans="2:10" ht="13.5" thickBot="1" x14ac:dyDescent="0.25">
      <c r="B108" s="693"/>
      <c r="C108" s="654"/>
      <c r="D108" s="688"/>
      <c r="E108" s="654"/>
      <c r="F108" s="683"/>
      <c r="G108" s="674"/>
      <c r="H108" s="749"/>
      <c r="I108" s="749"/>
      <c r="J108" s="759"/>
    </row>
  </sheetData>
  <mergeCells count="5">
    <mergeCell ref="C103:I107"/>
    <mergeCell ref="B10:J10"/>
    <mergeCell ref="B11:J11"/>
    <mergeCell ref="B12:J12"/>
    <mergeCell ref="B15:J15"/>
  </mergeCells>
  <conditionalFormatting sqref="I86:I98 H48:H58 H36:H44">
    <cfRule type="containsText" dxfId="7" priority="13" operator="containsText" text="Input Data">
      <formula>NOT(ISERROR(SEARCH("Input Data",H36)))</formula>
    </cfRule>
  </conditionalFormatting>
  <conditionalFormatting sqref="H25:H28">
    <cfRule type="containsText" dxfId="6" priority="12" operator="containsText" text="Input Data">
      <formula>NOT(ISERROR(SEARCH("Input Data",H25)))</formula>
    </cfRule>
  </conditionalFormatting>
  <conditionalFormatting sqref="I21">
    <cfRule type="containsText" dxfId="5" priority="4" operator="containsText" text="Input Data">
      <formula>NOT(ISERROR(SEARCH("Input Data",I21)))</formula>
    </cfRule>
  </conditionalFormatting>
  <conditionalFormatting sqref="I17">
    <cfRule type="containsText" dxfId="4" priority="1" operator="containsText" text="Input Data">
      <formula>NOT(ISERROR(SEARCH("Input Data",I17)))</formula>
    </cfRule>
  </conditionalFormatting>
  <printOptions gridLines="1"/>
  <pageMargins left="0.2" right="0.2" top="0.25" bottom="0.25" header="0.3" footer="0.3"/>
  <pageSetup paperSize="5" orientation="portrait" horizontalDpi="4294967294" verticalDpi="4294967294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9" tint="0.39997558519241921"/>
    <pageSetUpPr fitToPage="1"/>
  </sheetPr>
  <dimension ref="A1:CU49"/>
  <sheetViews>
    <sheetView showGridLines="0" topLeftCell="C1" zoomScale="90" zoomScaleNormal="90" zoomScaleSheetLayoutView="85" zoomScalePageLayoutView="40" workbookViewId="0">
      <selection activeCell="G30" sqref="G30"/>
    </sheetView>
  </sheetViews>
  <sheetFormatPr defaultRowHeight="12.75" customHeight="1" x14ac:dyDescent="0.2"/>
  <cols>
    <col min="1" max="1" width="4.7109375" style="4" customWidth="1"/>
    <col min="2" max="2" width="4.7109375" style="633" customWidth="1"/>
    <col min="3" max="3" width="39.28515625" style="4" customWidth="1"/>
    <col min="4" max="4" width="15.42578125" style="4" customWidth="1"/>
    <col min="5" max="5" width="12.42578125" style="4" customWidth="1"/>
    <col min="6" max="7" width="11.42578125" style="4" customWidth="1"/>
    <col min="8" max="8" width="21.5703125" style="4" customWidth="1"/>
    <col min="9" max="9" width="16.42578125" style="4" customWidth="1"/>
    <col min="10" max="13" width="14" style="4" customWidth="1"/>
    <col min="14" max="14" width="16" style="4" customWidth="1"/>
    <col min="15" max="15" width="6.42578125" style="4" customWidth="1"/>
    <col min="16" max="250" width="9.140625" style="4"/>
    <col min="251" max="252" width="4.7109375" style="4" customWidth="1"/>
    <col min="253" max="253" width="39.28515625" style="4" customWidth="1"/>
    <col min="254" max="254" width="15.42578125" style="4" customWidth="1"/>
    <col min="255" max="255" width="12.42578125" style="4" customWidth="1"/>
    <col min="256" max="257" width="11.42578125" style="4" customWidth="1"/>
    <col min="258" max="258" width="21.5703125" style="4" customWidth="1"/>
    <col min="259" max="259" width="16.42578125" style="4" customWidth="1"/>
    <col min="260" max="265" width="14" style="4" customWidth="1"/>
    <col min="266" max="269" width="13.85546875" style="4" customWidth="1"/>
    <col min="270" max="270" width="16" style="4" customWidth="1"/>
    <col min="271" max="271" width="6.42578125" style="4" customWidth="1"/>
    <col min="272" max="506" width="9.140625" style="4"/>
    <col min="507" max="508" width="4.7109375" style="4" customWidth="1"/>
    <col min="509" max="509" width="39.28515625" style="4" customWidth="1"/>
    <col min="510" max="510" width="15.42578125" style="4" customWidth="1"/>
    <col min="511" max="511" width="12.42578125" style="4" customWidth="1"/>
    <col min="512" max="513" width="11.42578125" style="4" customWidth="1"/>
    <col min="514" max="514" width="21.5703125" style="4" customWidth="1"/>
    <col min="515" max="515" width="16.42578125" style="4" customWidth="1"/>
    <col min="516" max="521" width="14" style="4" customWidth="1"/>
    <col min="522" max="525" width="13.85546875" style="4" customWidth="1"/>
    <col min="526" max="526" width="16" style="4" customWidth="1"/>
    <col min="527" max="527" width="6.42578125" style="4" customWidth="1"/>
    <col min="528" max="762" width="9.140625" style="4"/>
    <col min="763" max="764" width="4.7109375" style="4" customWidth="1"/>
    <col min="765" max="765" width="39.28515625" style="4" customWidth="1"/>
    <col min="766" max="766" width="15.42578125" style="4" customWidth="1"/>
    <col min="767" max="767" width="12.42578125" style="4" customWidth="1"/>
    <col min="768" max="769" width="11.42578125" style="4" customWidth="1"/>
    <col min="770" max="770" width="21.5703125" style="4" customWidth="1"/>
    <col min="771" max="771" width="16.42578125" style="4" customWidth="1"/>
    <col min="772" max="777" width="14" style="4" customWidth="1"/>
    <col min="778" max="781" width="13.85546875" style="4" customWidth="1"/>
    <col min="782" max="782" width="16" style="4" customWidth="1"/>
    <col min="783" max="783" width="6.42578125" style="4" customWidth="1"/>
    <col min="784" max="1018" width="9.140625" style="4"/>
    <col min="1019" max="1020" width="4.7109375" style="4" customWidth="1"/>
    <col min="1021" max="1021" width="39.28515625" style="4" customWidth="1"/>
    <col min="1022" max="1022" width="15.42578125" style="4" customWidth="1"/>
    <col min="1023" max="1023" width="12.42578125" style="4" customWidth="1"/>
    <col min="1024" max="1025" width="11.42578125" style="4" customWidth="1"/>
    <col min="1026" max="1026" width="21.5703125" style="4" customWidth="1"/>
    <col min="1027" max="1027" width="16.42578125" style="4" customWidth="1"/>
    <col min="1028" max="1033" width="14" style="4" customWidth="1"/>
    <col min="1034" max="1037" width="13.85546875" style="4" customWidth="1"/>
    <col min="1038" max="1038" width="16" style="4" customWidth="1"/>
    <col min="1039" max="1039" width="6.42578125" style="4" customWidth="1"/>
    <col min="1040" max="1274" width="9.140625" style="4"/>
    <col min="1275" max="1276" width="4.7109375" style="4" customWidth="1"/>
    <col min="1277" max="1277" width="39.28515625" style="4" customWidth="1"/>
    <col min="1278" max="1278" width="15.42578125" style="4" customWidth="1"/>
    <col min="1279" max="1279" width="12.42578125" style="4" customWidth="1"/>
    <col min="1280" max="1281" width="11.42578125" style="4" customWidth="1"/>
    <col min="1282" max="1282" width="21.5703125" style="4" customWidth="1"/>
    <col min="1283" max="1283" width="16.42578125" style="4" customWidth="1"/>
    <col min="1284" max="1289" width="14" style="4" customWidth="1"/>
    <col min="1290" max="1293" width="13.85546875" style="4" customWidth="1"/>
    <col min="1294" max="1294" width="16" style="4" customWidth="1"/>
    <col min="1295" max="1295" width="6.42578125" style="4" customWidth="1"/>
    <col min="1296" max="1530" width="9.140625" style="4"/>
    <col min="1531" max="1532" width="4.7109375" style="4" customWidth="1"/>
    <col min="1533" max="1533" width="39.28515625" style="4" customWidth="1"/>
    <col min="1534" max="1534" width="15.42578125" style="4" customWidth="1"/>
    <col min="1535" max="1535" width="12.42578125" style="4" customWidth="1"/>
    <col min="1536" max="1537" width="11.42578125" style="4" customWidth="1"/>
    <col min="1538" max="1538" width="21.5703125" style="4" customWidth="1"/>
    <col min="1539" max="1539" width="16.42578125" style="4" customWidth="1"/>
    <col min="1540" max="1545" width="14" style="4" customWidth="1"/>
    <col min="1546" max="1549" width="13.85546875" style="4" customWidth="1"/>
    <col min="1550" max="1550" width="16" style="4" customWidth="1"/>
    <col min="1551" max="1551" width="6.42578125" style="4" customWidth="1"/>
    <col min="1552" max="1786" width="9.140625" style="4"/>
    <col min="1787" max="1788" width="4.7109375" style="4" customWidth="1"/>
    <col min="1789" max="1789" width="39.28515625" style="4" customWidth="1"/>
    <col min="1790" max="1790" width="15.42578125" style="4" customWidth="1"/>
    <col min="1791" max="1791" width="12.42578125" style="4" customWidth="1"/>
    <col min="1792" max="1793" width="11.42578125" style="4" customWidth="1"/>
    <col min="1794" max="1794" width="21.5703125" style="4" customWidth="1"/>
    <col min="1795" max="1795" width="16.42578125" style="4" customWidth="1"/>
    <col min="1796" max="1801" width="14" style="4" customWidth="1"/>
    <col min="1802" max="1805" width="13.85546875" style="4" customWidth="1"/>
    <col min="1806" max="1806" width="16" style="4" customWidth="1"/>
    <col min="1807" max="1807" width="6.42578125" style="4" customWidth="1"/>
    <col min="1808" max="2042" width="9.140625" style="4"/>
    <col min="2043" max="2044" width="4.7109375" style="4" customWidth="1"/>
    <col min="2045" max="2045" width="39.28515625" style="4" customWidth="1"/>
    <col min="2046" max="2046" width="15.42578125" style="4" customWidth="1"/>
    <col min="2047" max="2047" width="12.42578125" style="4" customWidth="1"/>
    <col min="2048" max="2049" width="11.42578125" style="4" customWidth="1"/>
    <col min="2050" max="2050" width="21.5703125" style="4" customWidth="1"/>
    <col min="2051" max="2051" width="16.42578125" style="4" customWidth="1"/>
    <col min="2052" max="2057" width="14" style="4" customWidth="1"/>
    <col min="2058" max="2061" width="13.85546875" style="4" customWidth="1"/>
    <col min="2062" max="2062" width="16" style="4" customWidth="1"/>
    <col min="2063" max="2063" width="6.42578125" style="4" customWidth="1"/>
    <col min="2064" max="2298" width="9.140625" style="4"/>
    <col min="2299" max="2300" width="4.7109375" style="4" customWidth="1"/>
    <col min="2301" max="2301" width="39.28515625" style="4" customWidth="1"/>
    <col min="2302" max="2302" width="15.42578125" style="4" customWidth="1"/>
    <col min="2303" max="2303" width="12.42578125" style="4" customWidth="1"/>
    <col min="2304" max="2305" width="11.42578125" style="4" customWidth="1"/>
    <col min="2306" max="2306" width="21.5703125" style="4" customWidth="1"/>
    <col min="2307" max="2307" width="16.42578125" style="4" customWidth="1"/>
    <col min="2308" max="2313" width="14" style="4" customWidth="1"/>
    <col min="2314" max="2317" width="13.85546875" style="4" customWidth="1"/>
    <col min="2318" max="2318" width="16" style="4" customWidth="1"/>
    <col min="2319" max="2319" width="6.42578125" style="4" customWidth="1"/>
    <col min="2320" max="2554" width="9.140625" style="4"/>
    <col min="2555" max="2556" width="4.7109375" style="4" customWidth="1"/>
    <col min="2557" max="2557" width="39.28515625" style="4" customWidth="1"/>
    <col min="2558" max="2558" width="15.42578125" style="4" customWidth="1"/>
    <col min="2559" max="2559" width="12.42578125" style="4" customWidth="1"/>
    <col min="2560" max="2561" width="11.42578125" style="4" customWidth="1"/>
    <col min="2562" max="2562" width="21.5703125" style="4" customWidth="1"/>
    <col min="2563" max="2563" width="16.42578125" style="4" customWidth="1"/>
    <col min="2564" max="2569" width="14" style="4" customWidth="1"/>
    <col min="2570" max="2573" width="13.85546875" style="4" customWidth="1"/>
    <col min="2574" max="2574" width="16" style="4" customWidth="1"/>
    <col min="2575" max="2575" width="6.42578125" style="4" customWidth="1"/>
    <col min="2576" max="2810" width="9.140625" style="4"/>
    <col min="2811" max="2812" width="4.7109375" style="4" customWidth="1"/>
    <col min="2813" max="2813" width="39.28515625" style="4" customWidth="1"/>
    <col min="2814" max="2814" width="15.42578125" style="4" customWidth="1"/>
    <col min="2815" max="2815" width="12.42578125" style="4" customWidth="1"/>
    <col min="2816" max="2817" width="11.42578125" style="4" customWidth="1"/>
    <col min="2818" max="2818" width="21.5703125" style="4" customWidth="1"/>
    <col min="2819" max="2819" width="16.42578125" style="4" customWidth="1"/>
    <col min="2820" max="2825" width="14" style="4" customWidth="1"/>
    <col min="2826" max="2829" width="13.85546875" style="4" customWidth="1"/>
    <col min="2830" max="2830" width="16" style="4" customWidth="1"/>
    <col min="2831" max="2831" width="6.42578125" style="4" customWidth="1"/>
    <col min="2832" max="3066" width="9.140625" style="4"/>
    <col min="3067" max="3068" width="4.7109375" style="4" customWidth="1"/>
    <col min="3069" max="3069" width="39.28515625" style="4" customWidth="1"/>
    <col min="3070" max="3070" width="15.42578125" style="4" customWidth="1"/>
    <col min="3071" max="3071" width="12.42578125" style="4" customWidth="1"/>
    <col min="3072" max="3073" width="11.42578125" style="4" customWidth="1"/>
    <col min="3074" max="3074" width="21.5703125" style="4" customWidth="1"/>
    <col min="3075" max="3075" width="16.42578125" style="4" customWidth="1"/>
    <col min="3076" max="3081" width="14" style="4" customWidth="1"/>
    <col min="3082" max="3085" width="13.85546875" style="4" customWidth="1"/>
    <col min="3086" max="3086" width="16" style="4" customWidth="1"/>
    <col min="3087" max="3087" width="6.42578125" style="4" customWidth="1"/>
    <col min="3088" max="3322" width="9.140625" style="4"/>
    <col min="3323" max="3324" width="4.7109375" style="4" customWidth="1"/>
    <col min="3325" max="3325" width="39.28515625" style="4" customWidth="1"/>
    <col min="3326" max="3326" width="15.42578125" style="4" customWidth="1"/>
    <col min="3327" max="3327" width="12.42578125" style="4" customWidth="1"/>
    <col min="3328" max="3329" width="11.42578125" style="4" customWidth="1"/>
    <col min="3330" max="3330" width="21.5703125" style="4" customWidth="1"/>
    <col min="3331" max="3331" width="16.42578125" style="4" customWidth="1"/>
    <col min="3332" max="3337" width="14" style="4" customWidth="1"/>
    <col min="3338" max="3341" width="13.85546875" style="4" customWidth="1"/>
    <col min="3342" max="3342" width="16" style="4" customWidth="1"/>
    <col min="3343" max="3343" width="6.42578125" style="4" customWidth="1"/>
    <col min="3344" max="3578" width="9.140625" style="4"/>
    <col min="3579" max="3580" width="4.7109375" style="4" customWidth="1"/>
    <col min="3581" max="3581" width="39.28515625" style="4" customWidth="1"/>
    <col min="3582" max="3582" width="15.42578125" style="4" customWidth="1"/>
    <col min="3583" max="3583" width="12.42578125" style="4" customWidth="1"/>
    <col min="3584" max="3585" width="11.42578125" style="4" customWidth="1"/>
    <col min="3586" max="3586" width="21.5703125" style="4" customWidth="1"/>
    <col min="3587" max="3587" width="16.42578125" style="4" customWidth="1"/>
    <col min="3588" max="3593" width="14" style="4" customWidth="1"/>
    <col min="3594" max="3597" width="13.85546875" style="4" customWidth="1"/>
    <col min="3598" max="3598" width="16" style="4" customWidth="1"/>
    <col min="3599" max="3599" width="6.42578125" style="4" customWidth="1"/>
    <col min="3600" max="3834" width="9.140625" style="4"/>
    <col min="3835" max="3836" width="4.7109375" style="4" customWidth="1"/>
    <col min="3837" max="3837" width="39.28515625" style="4" customWidth="1"/>
    <col min="3838" max="3838" width="15.42578125" style="4" customWidth="1"/>
    <col min="3839" max="3839" width="12.42578125" style="4" customWidth="1"/>
    <col min="3840" max="3841" width="11.42578125" style="4" customWidth="1"/>
    <col min="3842" max="3842" width="21.5703125" style="4" customWidth="1"/>
    <col min="3843" max="3843" width="16.42578125" style="4" customWidth="1"/>
    <col min="3844" max="3849" width="14" style="4" customWidth="1"/>
    <col min="3850" max="3853" width="13.85546875" style="4" customWidth="1"/>
    <col min="3854" max="3854" width="16" style="4" customWidth="1"/>
    <col min="3855" max="3855" width="6.42578125" style="4" customWidth="1"/>
    <col min="3856" max="4090" width="9.140625" style="4"/>
    <col min="4091" max="4092" width="4.7109375" style="4" customWidth="1"/>
    <col min="4093" max="4093" width="39.28515625" style="4" customWidth="1"/>
    <col min="4094" max="4094" width="15.42578125" style="4" customWidth="1"/>
    <col min="4095" max="4095" width="12.42578125" style="4" customWidth="1"/>
    <col min="4096" max="4097" width="11.42578125" style="4" customWidth="1"/>
    <col min="4098" max="4098" width="21.5703125" style="4" customWidth="1"/>
    <col min="4099" max="4099" width="16.42578125" style="4" customWidth="1"/>
    <col min="4100" max="4105" width="14" style="4" customWidth="1"/>
    <col min="4106" max="4109" width="13.85546875" style="4" customWidth="1"/>
    <col min="4110" max="4110" width="16" style="4" customWidth="1"/>
    <col min="4111" max="4111" width="6.42578125" style="4" customWidth="1"/>
    <col min="4112" max="4346" width="9.140625" style="4"/>
    <col min="4347" max="4348" width="4.7109375" style="4" customWidth="1"/>
    <col min="4349" max="4349" width="39.28515625" style="4" customWidth="1"/>
    <col min="4350" max="4350" width="15.42578125" style="4" customWidth="1"/>
    <col min="4351" max="4351" width="12.42578125" style="4" customWidth="1"/>
    <col min="4352" max="4353" width="11.42578125" style="4" customWidth="1"/>
    <col min="4354" max="4354" width="21.5703125" style="4" customWidth="1"/>
    <col min="4355" max="4355" width="16.42578125" style="4" customWidth="1"/>
    <col min="4356" max="4361" width="14" style="4" customWidth="1"/>
    <col min="4362" max="4365" width="13.85546875" style="4" customWidth="1"/>
    <col min="4366" max="4366" width="16" style="4" customWidth="1"/>
    <col min="4367" max="4367" width="6.42578125" style="4" customWidth="1"/>
    <col min="4368" max="4602" width="9.140625" style="4"/>
    <col min="4603" max="4604" width="4.7109375" style="4" customWidth="1"/>
    <col min="4605" max="4605" width="39.28515625" style="4" customWidth="1"/>
    <col min="4606" max="4606" width="15.42578125" style="4" customWidth="1"/>
    <col min="4607" max="4607" width="12.42578125" style="4" customWidth="1"/>
    <col min="4608" max="4609" width="11.42578125" style="4" customWidth="1"/>
    <col min="4610" max="4610" width="21.5703125" style="4" customWidth="1"/>
    <col min="4611" max="4611" width="16.42578125" style="4" customWidth="1"/>
    <col min="4612" max="4617" width="14" style="4" customWidth="1"/>
    <col min="4618" max="4621" width="13.85546875" style="4" customWidth="1"/>
    <col min="4622" max="4622" width="16" style="4" customWidth="1"/>
    <col min="4623" max="4623" width="6.42578125" style="4" customWidth="1"/>
    <col min="4624" max="4858" width="9.140625" style="4"/>
    <col min="4859" max="4860" width="4.7109375" style="4" customWidth="1"/>
    <col min="4861" max="4861" width="39.28515625" style="4" customWidth="1"/>
    <col min="4862" max="4862" width="15.42578125" style="4" customWidth="1"/>
    <col min="4863" max="4863" width="12.42578125" style="4" customWidth="1"/>
    <col min="4864" max="4865" width="11.42578125" style="4" customWidth="1"/>
    <col min="4866" max="4866" width="21.5703125" style="4" customWidth="1"/>
    <col min="4867" max="4867" width="16.42578125" style="4" customWidth="1"/>
    <col min="4868" max="4873" width="14" style="4" customWidth="1"/>
    <col min="4874" max="4877" width="13.85546875" style="4" customWidth="1"/>
    <col min="4878" max="4878" width="16" style="4" customWidth="1"/>
    <col min="4879" max="4879" width="6.42578125" style="4" customWidth="1"/>
    <col min="4880" max="5114" width="9.140625" style="4"/>
    <col min="5115" max="5116" width="4.7109375" style="4" customWidth="1"/>
    <col min="5117" max="5117" width="39.28515625" style="4" customWidth="1"/>
    <col min="5118" max="5118" width="15.42578125" style="4" customWidth="1"/>
    <col min="5119" max="5119" width="12.42578125" style="4" customWidth="1"/>
    <col min="5120" max="5121" width="11.42578125" style="4" customWidth="1"/>
    <col min="5122" max="5122" width="21.5703125" style="4" customWidth="1"/>
    <col min="5123" max="5123" width="16.42578125" style="4" customWidth="1"/>
    <col min="5124" max="5129" width="14" style="4" customWidth="1"/>
    <col min="5130" max="5133" width="13.85546875" style="4" customWidth="1"/>
    <col min="5134" max="5134" width="16" style="4" customWidth="1"/>
    <col min="5135" max="5135" width="6.42578125" style="4" customWidth="1"/>
    <col min="5136" max="5370" width="9.140625" style="4"/>
    <col min="5371" max="5372" width="4.7109375" style="4" customWidth="1"/>
    <col min="5373" max="5373" width="39.28515625" style="4" customWidth="1"/>
    <col min="5374" max="5374" width="15.42578125" style="4" customWidth="1"/>
    <col min="5375" max="5375" width="12.42578125" style="4" customWidth="1"/>
    <col min="5376" max="5377" width="11.42578125" style="4" customWidth="1"/>
    <col min="5378" max="5378" width="21.5703125" style="4" customWidth="1"/>
    <col min="5379" max="5379" width="16.42578125" style="4" customWidth="1"/>
    <col min="5380" max="5385" width="14" style="4" customWidth="1"/>
    <col min="5386" max="5389" width="13.85546875" style="4" customWidth="1"/>
    <col min="5390" max="5390" width="16" style="4" customWidth="1"/>
    <col min="5391" max="5391" width="6.42578125" style="4" customWidth="1"/>
    <col min="5392" max="5626" width="9.140625" style="4"/>
    <col min="5627" max="5628" width="4.7109375" style="4" customWidth="1"/>
    <col min="5629" max="5629" width="39.28515625" style="4" customWidth="1"/>
    <col min="5630" max="5630" width="15.42578125" style="4" customWidth="1"/>
    <col min="5631" max="5631" width="12.42578125" style="4" customWidth="1"/>
    <col min="5632" max="5633" width="11.42578125" style="4" customWidth="1"/>
    <col min="5634" max="5634" width="21.5703125" style="4" customWidth="1"/>
    <col min="5635" max="5635" width="16.42578125" style="4" customWidth="1"/>
    <col min="5636" max="5641" width="14" style="4" customWidth="1"/>
    <col min="5642" max="5645" width="13.85546875" style="4" customWidth="1"/>
    <col min="5646" max="5646" width="16" style="4" customWidth="1"/>
    <col min="5647" max="5647" width="6.42578125" style="4" customWidth="1"/>
    <col min="5648" max="5882" width="9.140625" style="4"/>
    <col min="5883" max="5884" width="4.7109375" style="4" customWidth="1"/>
    <col min="5885" max="5885" width="39.28515625" style="4" customWidth="1"/>
    <col min="5886" max="5886" width="15.42578125" style="4" customWidth="1"/>
    <col min="5887" max="5887" width="12.42578125" style="4" customWidth="1"/>
    <col min="5888" max="5889" width="11.42578125" style="4" customWidth="1"/>
    <col min="5890" max="5890" width="21.5703125" style="4" customWidth="1"/>
    <col min="5891" max="5891" width="16.42578125" style="4" customWidth="1"/>
    <col min="5892" max="5897" width="14" style="4" customWidth="1"/>
    <col min="5898" max="5901" width="13.85546875" style="4" customWidth="1"/>
    <col min="5902" max="5902" width="16" style="4" customWidth="1"/>
    <col min="5903" max="5903" width="6.42578125" style="4" customWidth="1"/>
    <col min="5904" max="6138" width="9.140625" style="4"/>
    <col min="6139" max="6140" width="4.7109375" style="4" customWidth="1"/>
    <col min="6141" max="6141" width="39.28515625" style="4" customWidth="1"/>
    <col min="6142" max="6142" width="15.42578125" style="4" customWidth="1"/>
    <col min="6143" max="6143" width="12.42578125" style="4" customWidth="1"/>
    <col min="6144" max="6145" width="11.42578125" style="4" customWidth="1"/>
    <col min="6146" max="6146" width="21.5703125" style="4" customWidth="1"/>
    <col min="6147" max="6147" width="16.42578125" style="4" customWidth="1"/>
    <col min="6148" max="6153" width="14" style="4" customWidth="1"/>
    <col min="6154" max="6157" width="13.85546875" style="4" customWidth="1"/>
    <col min="6158" max="6158" width="16" style="4" customWidth="1"/>
    <col min="6159" max="6159" width="6.42578125" style="4" customWidth="1"/>
    <col min="6160" max="6394" width="9.140625" style="4"/>
    <col min="6395" max="6396" width="4.7109375" style="4" customWidth="1"/>
    <col min="6397" max="6397" width="39.28515625" style="4" customWidth="1"/>
    <col min="6398" max="6398" width="15.42578125" style="4" customWidth="1"/>
    <col min="6399" max="6399" width="12.42578125" style="4" customWidth="1"/>
    <col min="6400" max="6401" width="11.42578125" style="4" customWidth="1"/>
    <col min="6402" max="6402" width="21.5703125" style="4" customWidth="1"/>
    <col min="6403" max="6403" width="16.42578125" style="4" customWidth="1"/>
    <col min="6404" max="6409" width="14" style="4" customWidth="1"/>
    <col min="6410" max="6413" width="13.85546875" style="4" customWidth="1"/>
    <col min="6414" max="6414" width="16" style="4" customWidth="1"/>
    <col min="6415" max="6415" width="6.42578125" style="4" customWidth="1"/>
    <col min="6416" max="6650" width="9.140625" style="4"/>
    <col min="6651" max="6652" width="4.7109375" style="4" customWidth="1"/>
    <col min="6653" max="6653" width="39.28515625" style="4" customWidth="1"/>
    <col min="6654" max="6654" width="15.42578125" style="4" customWidth="1"/>
    <col min="6655" max="6655" width="12.42578125" style="4" customWidth="1"/>
    <col min="6656" max="6657" width="11.42578125" style="4" customWidth="1"/>
    <col min="6658" max="6658" width="21.5703125" style="4" customWidth="1"/>
    <col min="6659" max="6659" width="16.42578125" style="4" customWidth="1"/>
    <col min="6660" max="6665" width="14" style="4" customWidth="1"/>
    <col min="6666" max="6669" width="13.85546875" style="4" customWidth="1"/>
    <col min="6670" max="6670" width="16" style="4" customWidth="1"/>
    <col min="6671" max="6671" width="6.42578125" style="4" customWidth="1"/>
    <col min="6672" max="6906" width="9.140625" style="4"/>
    <col min="6907" max="6908" width="4.7109375" style="4" customWidth="1"/>
    <col min="6909" max="6909" width="39.28515625" style="4" customWidth="1"/>
    <col min="6910" max="6910" width="15.42578125" style="4" customWidth="1"/>
    <col min="6911" max="6911" width="12.42578125" style="4" customWidth="1"/>
    <col min="6912" max="6913" width="11.42578125" style="4" customWidth="1"/>
    <col min="6914" max="6914" width="21.5703125" style="4" customWidth="1"/>
    <col min="6915" max="6915" width="16.42578125" style="4" customWidth="1"/>
    <col min="6916" max="6921" width="14" style="4" customWidth="1"/>
    <col min="6922" max="6925" width="13.85546875" style="4" customWidth="1"/>
    <col min="6926" max="6926" width="16" style="4" customWidth="1"/>
    <col min="6927" max="6927" width="6.42578125" style="4" customWidth="1"/>
    <col min="6928" max="7162" width="9.140625" style="4"/>
    <col min="7163" max="7164" width="4.7109375" style="4" customWidth="1"/>
    <col min="7165" max="7165" width="39.28515625" style="4" customWidth="1"/>
    <col min="7166" max="7166" width="15.42578125" style="4" customWidth="1"/>
    <col min="7167" max="7167" width="12.42578125" style="4" customWidth="1"/>
    <col min="7168" max="7169" width="11.42578125" style="4" customWidth="1"/>
    <col min="7170" max="7170" width="21.5703125" style="4" customWidth="1"/>
    <col min="7171" max="7171" width="16.42578125" style="4" customWidth="1"/>
    <col min="7172" max="7177" width="14" style="4" customWidth="1"/>
    <col min="7178" max="7181" width="13.85546875" style="4" customWidth="1"/>
    <col min="7182" max="7182" width="16" style="4" customWidth="1"/>
    <col min="7183" max="7183" width="6.42578125" style="4" customWidth="1"/>
    <col min="7184" max="7418" width="9.140625" style="4"/>
    <col min="7419" max="7420" width="4.7109375" style="4" customWidth="1"/>
    <col min="7421" max="7421" width="39.28515625" style="4" customWidth="1"/>
    <col min="7422" max="7422" width="15.42578125" style="4" customWidth="1"/>
    <col min="7423" max="7423" width="12.42578125" style="4" customWidth="1"/>
    <col min="7424" max="7425" width="11.42578125" style="4" customWidth="1"/>
    <col min="7426" max="7426" width="21.5703125" style="4" customWidth="1"/>
    <col min="7427" max="7427" width="16.42578125" style="4" customWidth="1"/>
    <col min="7428" max="7433" width="14" style="4" customWidth="1"/>
    <col min="7434" max="7437" width="13.85546875" style="4" customWidth="1"/>
    <col min="7438" max="7438" width="16" style="4" customWidth="1"/>
    <col min="7439" max="7439" width="6.42578125" style="4" customWidth="1"/>
    <col min="7440" max="7674" width="9.140625" style="4"/>
    <col min="7675" max="7676" width="4.7109375" style="4" customWidth="1"/>
    <col min="7677" max="7677" width="39.28515625" style="4" customWidth="1"/>
    <col min="7678" max="7678" width="15.42578125" style="4" customWidth="1"/>
    <col min="7679" max="7679" width="12.42578125" style="4" customWidth="1"/>
    <col min="7680" max="7681" width="11.42578125" style="4" customWidth="1"/>
    <col min="7682" max="7682" width="21.5703125" style="4" customWidth="1"/>
    <col min="7683" max="7683" width="16.42578125" style="4" customWidth="1"/>
    <col min="7684" max="7689" width="14" style="4" customWidth="1"/>
    <col min="7690" max="7693" width="13.85546875" style="4" customWidth="1"/>
    <col min="7694" max="7694" width="16" style="4" customWidth="1"/>
    <col min="7695" max="7695" width="6.42578125" style="4" customWidth="1"/>
    <col min="7696" max="7930" width="9.140625" style="4"/>
    <col min="7931" max="7932" width="4.7109375" style="4" customWidth="1"/>
    <col min="7933" max="7933" width="39.28515625" style="4" customWidth="1"/>
    <col min="7934" max="7934" width="15.42578125" style="4" customWidth="1"/>
    <col min="7935" max="7935" width="12.42578125" style="4" customWidth="1"/>
    <col min="7936" max="7937" width="11.42578125" style="4" customWidth="1"/>
    <col min="7938" max="7938" width="21.5703125" style="4" customWidth="1"/>
    <col min="7939" max="7939" width="16.42578125" style="4" customWidth="1"/>
    <col min="7940" max="7945" width="14" style="4" customWidth="1"/>
    <col min="7946" max="7949" width="13.85546875" style="4" customWidth="1"/>
    <col min="7950" max="7950" width="16" style="4" customWidth="1"/>
    <col min="7951" max="7951" width="6.42578125" style="4" customWidth="1"/>
    <col min="7952" max="8186" width="9.140625" style="4"/>
    <col min="8187" max="8188" width="4.7109375" style="4" customWidth="1"/>
    <col min="8189" max="8189" width="39.28515625" style="4" customWidth="1"/>
    <col min="8190" max="8190" width="15.42578125" style="4" customWidth="1"/>
    <col min="8191" max="8191" width="12.42578125" style="4" customWidth="1"/>
    <col min="8192" max="8193" width="11.42578125" style="4" customWidth="1"/>
    <col min="8194" max="8194" width="21.5703125" style="4" customWidth="1"/>
    <col min="8195" max="8195" width="16.42578125" style="4" customWidth="1"/>
    <col min="8196" max="8201" width="14" style="4" customWidth="1"/>
    <col min="8202" max="8205" width="13.85546875" style="4" customWidth="1"/>
    <col min="8206" max="8206" width="16" style="4" customWidth="1"/>
    <col min="8207" max="8207" width="6.42578125" style="4" customWidth="1"/>
    <col min="8208" max="8442" width="9.140625" style="4"/>
    <col min="8443" max="8444" width="4.7109375" style="4" customWidth="1"/>
    <col min="8445" max="8445" width="39.28515625" style="4" customWidth="1"/>
    <col min="8446" max="8446" width="15.42578125" style="4" customWidth="1"/>
    <col min="8447" max="8447" width="12.42578125" style="4" customWidth="1"/>
    <col min="8448" max="8449" width="11.42578125" style="4" customWidth="1"/>
    <col min="8450" max="8450" width="21.5703125" style="4" customWidth="1"/>
    <col min="8451" max="8451" width="16.42578125" style="4" customWidth="1"/>
    <col min="8452" max="8457" width="14" style="4" customWidth="1"/>
    <col min="8458" max="8461" width="13.85546875" style="4" customWidth="1"/>
    <col min="8462" max="8462" width="16" style="4" customWidth="1"/>
    <col min="8463" max="8463" width="6.42578125" style="4" customWidth="1"/>
    <col min="8464" max="8698" width="9.140625" style="4"/>
    <col min="8699" max="8700" width="4.7109375" style="4" customWidth="1"/>
    <col min="8701" max="8701" width="39.28515625" style="4" customWidth="1"/>
    <col min="8702" max="8702" width="15.42578125" style="4" customWidth="1"/>
    <col min="8703" max="8703" width="12.42578125" style="4" customWidth="1"/>
    <col min="8704" max="8705" width="11.42578125" style="4" customWidth="1"/>
    <col min="8706" max="8706" width="21.5703125" style="4" customWidth="1"/>
    <col min="8707" max="8707" width="16.42578125" style="4" customWidth="1"/>
    <col min="8708" max="8713" width="14" style="4" customWidth="1"/>
    <col min="8714" max="8717" width="13.85546875" style="4" customWidth="1"/>
    <col min="8718" max="8718" width="16" style="4" customWidth="1"/>
    <col min="8719" max="8719" width="6.42578125" style="4" customWidth="1"/>
    <col min="8720" max="8954" width="9.140625" style="4"/>
    <col min="8955" max="8956" width="4.7109375" style="4" customWidth="1"/>
    <col min="8957" max="8957" width="39.28515625" style="4" customWidth="1"/>
    <col min="8958" max="8958" width="15.42578125" style="4" customWidth="1"/>
    <col min="8959" max="8959" width="12.42578125" style="4" customWidth="1"/>
    <col min="8960" max="8961" width="11.42578125" style="4" customWidth="1"/>
    <col min="8962" max="8962" width="21.5703125" style="4" customWidth="1"/>
    <col min="8963" max="8963" width="16.42578125" style="4" customWidth="1"/>
    <col min="8964" max="8969" width="14" style="4" customWidth="1"/>
    <col min="8970" max="8973" width="13.85546875" style="4" customWidth="1"/>
    <col min="8974" max="8974" width="16" style="4" customWidth="1"/>
    <col min="8975" max="8975" width="6.42578125" style="4" customWidth="1"/>
    <col min="8976" max="9210" width="9.140625" style="4"/>
    <col min="9211" max="9212" width="4.7109375" style="4" customWidth="1"/>
    <col min="9213" max="9213" width="39.28515625" style="4" customWidth="1"/>
    <col min="9214" max="9214" width="15.42578125" style="4" customWidth="1"/>
    <col min="9215" max="9215" width="12.42578125" style="4" customWidth="1"/>
    <col min="9216" max="9217" width="11.42578125" style="4" customWidth="1"/>
    <col min="9218" max="9218" width="21.5703125" style="4" customWidth="1"/>
    <col min="9219" max="9219" width="16.42578125" style="4" customWidth="1"/>
    <col min="9220" max="9225" width="14" style="4" customWidth="1"/>
    <col min="9226" max="9229" width="13.85546875" style="4" customWidth="1"/>
    <col min="9230" max="9230" width="16" style="4" customWidth="1"/>
    <col min="9231" max="9231" width="6.42578125" style="4" customWidth="1"/>
    <col min="9232" max="9466" width="9.140625" style="4"/>
    <col min="9467" max="9468" width="4.7109375" style="4" customWidth="1"/>
    <col min="9469" max="9469" width="39.28515625" style="4" customWidth="1"/>
    <col min="9470" max="9470" width="15.42578125" style="4" customWidth="1"/>
    <col min="9471" max="9471" width="12.42578125" style="4" customWidth="1"/>
    <col min="9472" max="9473" width="11.42578125" style="4" customWidth="1"/>
    <col min="9474" max="9474" width="21.5703125" style="4" customWidth="1"/>
    <col min="9475" max="9475" width="16.42578125" style="4" customWidth="1"/>
    <col min="9476" max="9481" width="14" style="4" customWidth="1"/>
    <col min="9482" max="9485" width="13.85546875" style="4" customWidth="1"/>
    <col min="9486" max="9486" width="16" style="4" customWidth="1"/>
    <col min="9487" max="9487" width="6.42578125" style="4" customWidth="1"/>
    <col min="9488" max="9722" width="9.140625" style="4"/>
    <col min="9723" max="9724" width="4.7109375" style="4" customWidth="1"/>
    <col min="9725" max="9725" width="39.28515625" style="4" customWidth="1"/>
    <col min="9726" max="9726" width="15.42578125" style="4" customWidth="1"/>
    <col min="9727" max="9727" width="12.42578125" style="4" customWidth="1"/>
    <col min="9728" max="9729" width="11.42578125" style="4" customWidth="1"/>
    <col min="9730" max="9730" width="21.5703125" style="4" customWidth="1"/>
    <col min="9731" max="9731" width="16.42578125" style="4" customWidth="1"/>
    <col min="9732" max="9737" width="14" style="4" customWidth="1"/>
    <col min="9738" max="9741" width="13.85546875" style="4" customWidth="1"/>
    <col min="9742" max="9742" width="16" style="4" customWidth="1"/>
    <col min="9743" max="9743" width="6.42578125" style="4" customWidth="1"/>
    <col min="9744" max="9978" width="9.140625" style="4"/>
    <col min="9979" max="9980" width="4.7109375" style="4" customWidth="1"/>
    <col min="9981" max="9981" width="39.28515625" style="4" customWidth="1"/>
    <col min="9982" max="9982" width="15.42578125" style="4" customWidth="1"/>
    <col min="9983" max="9983" width="12.42578125" style="4" customWidth="1"/>
    <col min="9984" max="9985" width="11.42578125" style="4" customWidth="1"/>
    <col min="9986" max="9986" width="21.5703125" style="4" customWidth="1"/>
    <col min="9987" max="9987" width="16.42578125" style="4" customWidth="1"/>
    <col min="9988" max="9993" width="14" style="4" customWidth="1"/>
    <col min="9994" max="9997" width="13.85546875" style="4" customWidth="1"/>
    <col min="9998" max="9998" width="16" style="4" customWidth="1"/>
    <col min="9999" max="9999" width="6.42578125" style="4" customWidth="1"/>
    <col min="10000" max="10234" width="9.140625" style="4"/>
    <col min="10235" max="10236" width="4.7109375" style="4" customWidth="1"/>
    <col min="10237" max="10237" width="39.28515625" style="4" customWidth="1"/>
    <col min="10238" max="10238" width="15.42578125" style="4" customWidth="1"/>
    <col min="10239" max="10239" width="12.42578125" style="4" customWidth="1"/>
    <col min="10240" max="10241" width="11.42578125" style="4" customWidth="1"/>
    <col min="10242" max="10242" width="21.5703125" style="4" customWidth="1"/>
    <col min="10243" max="10243" width="16.42578125" style="4" customWidth="1"/>
    <col min="10244" max="10249" width="14" style="4" customWidth="1"/>
    <col min="10250" max="10253" width="13.85546875" style="4" customWidth="1"/>
    <col min="10254" max="10254" width="16" style="4" customWidth="1"/>
    <col min="10255" max="10255" width="6.42578125" style="4" customWidth="1"/>
    <col min="10256" max="10490" width="9.140625" style="4"/>
    <col min="10491" max="10492" width="4.7109375" style="4" customWidth="1"/>
    <col min="10493" max="10493" width="39.28515625" style="4" customWidth="1"/>
    <col min="10494" max="10494" width="15.42578125" style="4" customWidth="1"/>
    <col min="10495" max="10495" width="12.42578125" style="4" customWidth="1"/>
    <col min="10496" max="10497" width="11.42578125" style="4" customWidth="1"/>
    <col min="10498" max="10498" width="21.5703125" style="4" customWidth="1"/>
    <col min="10499" max="10499" width="16.42578125" style="4" customWidth="1"/>
    <col min="10500" max="10505" width="14" style="4" customWidth="1"/>
    <col min="10506" max="10509" width="13.85546875" style="4" customWidth="1"/>
    <col min="10510" max="10510" width="16" style="4" customWidth="1"/>
    <col min="10511" max="10511" width="6.42578125" style="4" customWidth="1"/>
    <col min="10512" max="10746" width="9.140625" style="4"/>
    <col min="10747" max="10748" width="4.7109375" style="4" customWidth="1"/>
    <col min="10749" max="10749" width="39.28515625" style="4" customWidth="1"/>
    <col min="10750" max="10750" width="15.42578125" style="4" customWidth="1"/>
    <col min="10751" max="10751" width="12.42578125" style="4" customWidth="1"/>
    <col min="10752" max="10753" width="11.42578125" style="4" customWidth="1"/>
    <col min="10754" max="10754" width="21.5703125" style="4" customWidth="1"/>
    <col min="10755" max="10755" width="16.42578125" style="4" customWidth="1"/>
    <col min="10756" max="10761" width="14" style="4" customWidth="1"/>
    <col min="10762" max="10765" width="13.85546875" style="4" customWidth="1"/>
    <col min="10766" max="10766" width="16" style="4" customWidth="1"/>
    <col min="10767" max="10767" width="6.42578125" style="4" customWidth="1"/>
    <col min="10768" max="11002" width="9.140625" style="4"/>
    <col min="11003" max="11004" width="4.7109375" style="4" customWidth="1"/>
    <col min="11005" max="11005" width="39.28515625" style="4" customWidth="1"/>
    <col min="11006" max="11006" width="15.42578125" style="4" customWidth="1"/>
    <col min="11007" max="11007" width="12.42578125" style="4" customWidth="1"/>
    <col min="11008" max="11009" width="11.42578125" style="4" customWidth="1"/>
    <col min="11010" max="11010" width="21.5703125" style="4" customWidth="1"/>
    <col min="11011" max="11011" width="16.42578125" style="4" customWidth="1"/>
    <col min="11012" max="11017" width="14" style="4" customWidth="1"/>
    <col min="11018" max="11021" width="13.85546875" style="4" customWidth="1"/>
    <col min="11022" max="11022" width="16" style="4" customWidth="1"/>
    <col min="11023" max="11023" width="6.42578125" style="4" customWidth="1"/>
    <col min="11024" max="11258" width="9.140625" style="4"/>
    <col min="11259" max="11260" width="4.7109375" style="4" customWidth="1"/>
    <col min="11261" max="11261" width="39.28515625" style="4" customWidth="1"/>
    <col min="11262" max="11262" width="15.42578125" style="4" customWidth="1"/>
    <col min="11263" max="11263" width="12.42578125" style="4" customWidth="1"/>
    <col min="11264" max="11265" width="11.42578125" style="4" customWidth="1"/>
    <col min="11266" max="11266" width="21.5703125" style="4" customWidth="1"/>
    <col min="11267" max="11267" width="16.42578125" style="4" customWidth="1"/>
    <col min="11268" max="11273" width="14" style="4" customWidth="1"/>
    <col min="11274" max="11277" width="13.85546875" style="4" customWidth="1"/>
    <col min="11278" max="11278" width="16" style="4" customWidth="1"/>
    <col min="11279" max="11279" width="6.42578125" style="4" customWidth="1"/>
    <col min="11280" max="11514" width="9.140625" style="4"/>
    <col min="11515" max="11516" width="4.7109375" style="4" customWidth="1"/>
    <col min="11517" max="11517" width="39.28515625" style="4" customWidth="1"/>
    <col min="11518" max="11518" width="15.42578125" style="4" customWidth="1"/>
    <col min="11519" max="11519" width="12.42578125" style="4" customWidth="1"/>
    <col min="11520" max="11521" width="11.42578125" style="4" customWidth="1"/>
    <col min="11522" max="11522" width="21.5703125" style="4" customWidth="1"/>
    <col min="11523" max="11523" width="16.42578125" style="4" customWidth="1"/>
    <col min="11524" max="11529" width="14" style="4" customWidth="1"/>
    <col min="11530" max="11533" width="13.85546875" style="4" customWidth="1"/>
    <col min="11534" max="11534" width="16" style="4" customWidth="1"/>
    <col min="11535" max="11535" width="6.42578125" style="4" customWidth="1"/>
    <col min="11536" max="11770" width="9.140625" style="4"/>
    <col min="11771" max="11772" width="4.7109375" style="4" customWidth="1"/>
    <col min="11773" max="11773" width="39.28515625" style="4" customWidth="1"/>
    <col min="11774" max="11774" width="15.42578125" style="4" customWidth="1"/>
    <col min="11775" max="11775" width="12.42578125" style="4" customWidth="1"/>
    <col min="11776" max="11777" width="11.42578125" style="4" customWidth="1"/>
    <col min="11778" max="11778" width="21.5703125" style="4" customWidth="1"/>
    <col min="11779" max="11779" width="16.42578125" style="4" customWidth="1"/>
    <col min="11780" max="11785" width="14" style="4" customWidth="1"/>
    <col min="11786" max="11789" width="13.85546875" style="4" customWidth="1"/>
    <col min="11790" max="11790" width="16" style="4" customWidth="1"/>
    <col min="11791" max="11791" width="6.42578125" style="4" customWidth="1"/>
    <col min="11792" max="12026" width="9.140625" style="4"/>
    <col min="12027" max="12028" width="4.7109375" style="4" customWidth="1"/>
    <col min="12029" max="12029" width="39.28515625" style="4" customWidth="1"/>
    <col min="12030" max="12030" width="15.42578125" style="4" customWidth="1"/>
    <col min="12031" max="12031" width="12.42578125" style="4" customWidth="1"/>
    <col min="12032" max="12033" width="11.42578125" style="4" customWidth="1"/>
    <col min="12034" max="12034" width="21.5703125" style="4" customWidth="1"/>
    <col min="12035" max="12035" width="16.42578125" style="4" customWidth="1"/>
    <col min="12036" max="12041" width="14" style="4" customWidth="1"/>
    <col min="12042" max="12045" width="13.85546875" style="4" customWidth="1"/>
    <col min="12046" max="12046" width="16" style="4" customWidth="1"/>
    <col min="12047" max="12047" width="6.42578125" style="4" customWidth="1"/>
    <col min="12048" max="12282" width="9.140625" style="4"/>
    <col min="12283" max="12284" width="4.7109375" style="4" customWidth="1"/>
    <col min="12285" max="12285" width="39.28515625" style="4" customWidth="1"/>
    <col min="12286" max="12286" width="15.42578125" style="4" customWidth="1"/>
    <col min="12287" max="12287" width="12.42578125" style="4" customWidth="1"/>
    <col min="12288" max="12289" width="11.42578125" style="4" customWidth="1"/>
    <col min="12290" max="12290" width="21.5703125" style="4" customWidth="1"/>
    <col min="12291" max="12291" width="16.42578125" style="4" customWidth="1"/>
    <col min="12292" max="12297" width="14" style="4" customWidth="1"/>
    <col min="12298" max="12301" width="13.85546875" style="4" customWidth="1"/>
    <col min="12302" max="12302" width="16" style="4" customWidth="1"/>
    <col min="12303" max="12303" width="6.42578125" style="4" customWidth="1"/>
    <col min="12304" max="12538" width="9.140625" style="4"/>
    <col min="12539" max="12540" width="4.7109375" style="4" customWidth="1"/>
    <col min="12541" max="12541" width="39.28515625" style="4" customWidth="1"/>
    <col min="12542" max="12542" width="15.42578125" style="4" customWidth="1"/>
    <col min="12543" max="12543" width="12.42578125" style="4" customWidth="1"/>
    <col min="12544" max="12545" width="11.42578125" style="4" customWidth="1"/>
    <col min="12546" max="12546" width="21.5703125" style="4" customWidth="1"/>
    <col min="12547" max="12547" width="16.42578125" style="4" customWidth="1"/>
    <col min="12548" max="12553" width="14" style="4" customWidth="1"/>
    <col min="12554" max="12557" width="13.85546875" style="4" customWidth="1"/>
    <col min="12558" max="12558" width="16" style="4" customWidth="1"/>
    <col min="12559" max="12559" width="6.42578125" style="4" customWidth="1"/>
    <col min="12560" max="12794" width="9.140625" style="4"/>
    <col min="12795" max="12796" width="4.7109375" style="4" customWidth="1"/>
    <col min="12797" max="12797" width="39.28515625" style="4" customWidth="1"/>
    <col min="12798" max="12798" width="15.42578125" style="4" customWidth="1"/>
    <col min="12799" max="12799" width="12.42578125" style="4" customWidth="1"/>
    <col min="12800" max="12801" width="11.42578125" style="4" customWidth="1"/>
    <col min="12802" max="12802" width="21.5703125" style="4" customWidth="1"/>
    <col min="12803" max="12803" width="16.42578125" style="4" customWidth="1"/>
    <col min="12804" max="12809" width="14" style="4" customWidth="1"/>
    <col min="12810" max="12813" width="13.85546875" style="4" customWidth="1"/>
    <col min="12814" max="12814" width="16" style="4" customWidth="1"/>
    <col min="12815" max="12815" width="6.42578125" style="4" customWidth="1"/>
    <col min="12816" max="13050" width="9.140625" style="4"/>
    <col min="13051" max="13052" width="4.7109375" style="4" customWidth="1"/>
    <col min="13053" max="13053" width="39.28515625" style="4" customWidth="1"/>
    <col min="13054" max="13054" width="15.42578125" style="4" customWidth="1"/>
    <col min="13055" max="13055" width="12.42578125" style="4" customWidth="1"/>
    <col min="13056" max="13057" width="11.42578125" style="4" customWidth="1"/>
    <col min="13058" max="13058" width="21.5703125" style="4" customWidth="1"/>
    <col min="13059" max="13059" width="16.42578125" style="4" customWidth="1"/>
    <col min="13060" max="13065" width="14" style="4" customWidth="1"/>
    <col min="13066" max="13069" width="13.85546875" style="4" customWidth="1"/>
    <col min="13070" max="13070" width="16" style="4" customWidth="1"/>
    <col min="13071" max="13071" width="6.42578125" style="4" customWidth="1"/>
    <col min="13072" max="13306" width="9.140625" style="4"/>
    <col min="13307" max="13308" width="4.7109375" style="4" customWidth="1"/>
    <col min="13309" max="13309" width="39.28515625" style="4" customWidth="1"/>
    <col min="13310" max="13310" width="15.42578125" style="4" customWidth="1"/>
    <col min="13311" max="13311" width="12.42578125" style="4" customWidth="1"/>
    <col min="13312" max="13313" width="11.42578125" style="4" customWidth="1"/>
    <col min="13314" max="13314" width="21.5703125" style="4" customWidth="1"/>
    <col min="13315" max="13315" width="16.42578125" style="4" customWidth="1"/>
    <col min="13316" max="13321" width="14" style="4" customWidth="1"/>
    <col min="13322" max="13325" width="13.85546875" style="4" customWidth="1"/>
    <col min="13326" max="13326" width="16" style="4" customWidth="1"/>
    <col min="13327" max="13327" width="6.42578125" style="4" customWidth="1"/>
    <col min="13328" max="13562" width="9.140625" style="4"/>
    <col min="13563" max="13564" width="4.7109375" style="4" customWidth="1"/>
    <col min="13565" max="13565" width="39.28515625" style="4" customWidth="1"/>
    <col min="13566" max="13566" width="15.42578125" style="4" customWidth="1"/>
    <col min="13567" max="13567" width="12.42578125" style="4" customWidth="1"/>
    <col min="13568" max="13569" width="11.42578125" style="4" customWidth="1"/>
    <col min="13570" max="13570" width="21.5703125" style="4" customWidth="1"/>
    <col min="13571" max="13571" width="16.42578125" style="4" customWidth="1"/>
    <col min="13572" max="13577" width="14" style="4" customWidth="1"/>
    <col min="13578" max="13581" width="13.85546875" style="4" customWidth="1"/>
    <col min="13582" max="13582" width="16" style="4" customWidth="1"/>
    <col min="13583" max="13583" width="6.42578125" style="4" customWidth="1"/>
    <col min="13584" max="13818" width="9.140625" style="4"/>
    <col min="13819" max="13820" width="4.7109375" style="4" customWidth="1"/>
    <col min="13821" max="13821" width="39.28515625" style="4" customWidth="1"/>
    <col min="13822" max="13822" width="15.42578125" style="4" customWidth="1"/>
    <col min="13823" max="13823" width="12.42578125" style="4" customWidth="1"/>
    <col min="13824" max="13825" width="11.42578125" style="4" customWidth="1"/>
    <col min="13826" max="13826" width="21.5703125" style="4" customWidth="1"/>
    <col min="13827" max="13827" width="16.42578125" style="4" customWidth="1"/>
    <col min="13828" max="13833" width="14" style="4" customWidth="1"/>
    <col min="13834" max="13837" width="13.85546875" style="4" customWidth="1"/>
    <col min="13838" max="13838" width="16" style="4" customWidth="1"/>
    <col min="13839" max="13839" width="6.42578125" style="4" customWidth="1"/>
    <col min="13840" max="14074" width="9.140625" style="4"/>
    <col min="14075" max="14076" width="4.7109375" style="4" customWidth="1"/>
    <col min="14077" max="14077" width="39.28515625" style="4" customWidth="1"/>
    <col min="14078" max="14078" width="15.42578125" style="4" customWidth="1"/>
    <col min="14079" max="14079" width="12.42578125" style="4" customWidth="1"/>
    <col min="14080" max="14081" width="11.42578125" style="4" customWidth="1"/>
    <col min="14082" max="14082" width="21.5703125" style="4" customWidth="1"/>
    <col min="14083" max="14083" width="16.42578125" style="4" customWidth="1"/>
    <col min="14084" max="14089" width="14" style="4" customWidth="1"/>
    <col min="14090" max="14093" width="13.85546875" style="4" customWidth="1"/>
    <col min="14094" max="14094" width="16" style="4" customWidth="1"/>
    <col min="14095" max="14095" width="6.42578125" style="4" customWidth="1"/>
    <col min="14096" max="14330" width="9.140625" style="4"/>
    <col min="14331" max="14332" width="4.7109375" style="4" customWidth="1"/>
    <col min="14333" max="14333" width="39.28515625" style="4" customWidth="1"/>
    <col min="14334" max="14334" width="15.42578125" style="4" customWidth="1"/>
    <col min="14335" max="14335" width="12.42578125" style="4" customWidth="1"/>
    <col min="14336" max="14337" width="11.42578125" style="4" customWidth="1"/>
    <col min="14338" max="14338" width="21.5703125" style="4" customWidth="1"/>
    <col min="14339" max="14339" width="16.42578125" style="4" customWidth="1"/>
    <col min="14340" max="14345" width="14" style="4" customWidth="1"/>
    <col min="14346" max="14349" width="13.85546875" style="4" customWidth="1"/>
    <col min="14350" max="14350" width="16" style="4" customWidth="1"/>
    <col min="14351" max="14351" width="6.42578125" style="4" customWidth="1"/>
    <col min="14352" max="14586" width="9.140625" style="4"/>
    <col min="14587" max="14588" width="4.7109375" style="4" customWidth="1"/>
    <col min="14589" max="14589" width="39.28515625" style="4" customWidth="1"/>
    <col min="14590" max="14590" width="15.42578125" style="4" customWidth="1"/>
    <col min="14591" max="14591" width="12.42578125" style="4" customWidth="1"/>
    <col min="14592" max="14593" width="11.42578125" style="4" customWidth="1"/>
    <col min="14594" max="14594" width="21.5703125" style="4" customWidth="1"/>
    <col min="14595" max="14595" width="16.42578125" style="4" customWidth="1"/>
    <col min="14596" max="14601" width="14" style="4" customWidth="1"/>
    <col min="14602" max="14605" width="13.85546875" style="4" customWidth="1"/>
    <col min="14606" max="14606" width="16" style="4" customWidth="1"/>
    <col min="14607" max="14607" width="6.42578125" style="4" customWidth="1"/>
    <col min="14608" max="14842" width="9.140625" style="4"/>
    <col min="14843" max="14844" width="4.7109375" style="4" customWidth="1"/>
    <col min="14845" max="14845" width="39.28515625" style="4" customWidth="1"/>
    <col min="14846" max="14846" width="15.42578125" style="4" customWidth="1"/>
    <col min="14847" max="14847" width="12.42578125" style="4" customWidth="1"/>
    <col min="14848" max="14849" width="11.42578125" style="4" customWidth="1"/>
    <col min="14850" max="14850" width="21.5703125" style="4" customWidth="1"/>
    <col min="14851" max="14851" width="16.42578125" style="4" customWidth="1"/>
    <col min="14852" max="14857" width="14" style="4" customWidth="1"/>
    <col min="14858" max="14861" width="13.85546875" style="4" customWidth="1"/>
    <col min="14862" max="14862" width="16" style="4" customWidth="1"/>
    <col min="14863" max="14863" width="6.42578125" style="4" customWidth="1"/>
    <col min="14864" max="15098" width="9.140625" style="4"/>
    <col min="15099" max="15100" width="4.7109375" style="4" customWidth="1"/>
    <col min="15101" max="15101" width="39.28515625" style="4" customWidth="1"/>
    <col min="15102" max="15102" width="15.42578125" style="4" customWidth="1"/>
    <col min="15103" max="15103" width="12.42578125" style="4" customWidth="1"/>
    <col min="15104" max="15105" width="11.42578125" style="4" customWidth="1"/>
    <col min="15106" max="15106" width="21.5703125" style="4" customWidth="1"/>
    <col min="15107" max="15107" width="16.42578125" style="4" customWidth="1"/>
    <col min="15108" max="15113" width="14" style="4" customWidth="1"/>
    <col min="15114" max="15117" width="13.85546875" style="4" customWidth="1"/>
    <col min="15118" max="15118" width="16" style="4" customWidth="1"/>
    <col min="15119" max="15119" width="6.42578125" style="4" customWidth="1"/>
    <col min="15120" max="15354" width="9.140625" style="4"/>
    <col min="15355" max="15356" width="4.7109375" style="4" customWidth="1"/>
    <col min="15357" max="15357" width="39.28515625" style="4" customWidth="1"/>
    <col min="15358" max="15358" width="15.42578125" style="4" customWidth="1"/>
    <col min="15359" max="15359" width="12.42578125" style="4" customWidth="1"/>
    <col min="15360" max="15361" width="11.42578125" style="4" customWidth="1"/>
    <col min="15362" max="15362" width="21.5703125" style="4" customWidth="1"/>
    <col min="15363" max="15363" width="16.42578125" style="4" customWidth="1"/>
    <col min="15364" max="15369" width="14" style="4" customWidth="1"/>
    <col min="15370" max="15373" width="13.85546875" style="4" customWidth="1"/>
    <col min="15374" max="15374" width="16" style="4" customWidth="1"/>
    <col min="15375" max="15375" width="6.42578125" style="4" customWidth="1"/>
    <col min="15376" max="15610" width="9.140625" style="4"/>
    <col min="15611" max="15612" width="4.7109375" style="4" customWidth="1"/>
    <col min="15613" max="15613" width="39.28515625" style="4" customWidth="1"/>
    <col min="15614" max="15614" width="15.42578125" style="4" customWidth="1"/>
    <col min="15615" max="15615" width="12.42578125" style="4" customWidth="1"/>
    <col min="15616" max="15617" width="11.42578125" style="4" customWidth="1"/>
    <col min="15618" max="15618" width="21.5703125" style="4" customWidth="1"/>
    <col min="15619" max="15619" width="16.42578125" style="4" customWidth="1"/>
    <col min="15620" max="15625" width="14" style="4" customWidth="1"/>
    <col min="15626" max="15629" width="13.85546875" style="4" customWidth="1"/>
    <col min="15630" max="15630" width="16" style="4" customWidth="1"/>
    <col min="15631" max="15631" width="6.42578125" style="4" customWidth="1"/>
    <col min="15632" max="15866" width="9.140625" style="4"/>
    <col min="15867" max="15868" width="4.7109375" style="4" customWidth="1"/>
    <col min="15869" max="15869" width="39.28515625" style="4" customWidth="1"/>
    <col min="15870" max="15870" width="15.42578125" style="4" customWidth="1"/>
    <col min="15871" max="15871" width="12.42578125" style="4" customWidth="1"/>
    <col min="15872" max="15873" width="11.42578125" style="4" customWidth="1"/>
    <col min="15874" max="15874" width="21.5703125" style="4" customWidth="1"/>
    <col min="15875" max="15875" width="16.42578125" style="4" customWidth="1"/>
    <col min="15876" max="15881" width="14" style="4" customWidth="1"/>
    <col min="15882" max="15885" width="13.85546875" style="4" customWidth="1"/>
    <col min="15886" max="15886" width="16" style="4" customWidth="1"/>
    <col min="15887" max="15887" width="6.42578125" style="4" customWidth="1"/>
    <col min="15888" max="16122" width="9.140625" style="4"/>
    <col min="16123" max="16124" width="4.7109375" style="4" customWidth="1"/>
    <col min="16125" max="16125" width="39.28515625" style="4" customWidth="1"/>
    <col min="16126" max="16126" width="15.42578125" style="4" customWidth="1"/>
    <col min="16127" max="16127" width="12.42578125" style="4" customWidth="1"/>
    <col min="16128" max="16129" width="11.42578125" style="4" customWidth="1"/>
    <col min="16130" max="16130" width="21.5703125" style="4" customWidth="1"/>
    <col min="16131" max="16131" width="16.42578125" style="4" customWidth="1"/>
    <col min="16132" max="16137" width="14" style="4" customWidth="1"/>
    <col min="16138" max="16141" width="13.85546875" style="4" customWidth="1"/>
    <col min="16142" max="16142" width="16" style="4" customWidth="1"/>
    <col min="16143" max="16143" width="6.42578125" style="4" customWidth="1"/>
    <col min="16144" max="16384" width="9.140625" style="4"/>
  </cols>
  <sheetData>
    <row r="1" spans="1:99" s="21" customFormat="1" ht="14.1" customHeight="1" x14ac:dyDescent="0.25">
      <c r="A1" s="1084" t="str">
        <f>'PandE - OFF - IT EQUIP - TRANS'!A1:K1</f>
        <v>NAME OF INSURANCE COMPANY</v>
      </c>
      <c r="B1" s="1084"/>
      <c r="C1" s="1084"/>
      <c r="D1" s="1084"/>
      <c r="E1" s="1084"/>
      <c r="F1" s="1084"/>
      <c r="G1" s="1084"/>
      <c r="H1" s="1084"/>
      <c r="I1" s="1084"/>
      <c r="J1" s="1084"/>
      <c r="K1" s="1084"/>
      <c r="L1" s="1084"/>
      <c r="M1" s="1084"/>
      <c r="N1" s="1084"/>
    </row>
    <row r="2" spans="1:99" s="21" customFormat="1" ht="14.1" customHeight="1" x14ac:dyDescent="0.25">
      <c r="A2" s="1084" t="str">
        <f>'PandE - OFF - IT EQUIP - TRANS'!A2:K2</f>
        <v>STATEMENT OF CAPITAL, RESERVES AND SURPLUS INVESTMENTS</v>
      </c>
      <c r="B2" s="1084"/>
      <c r="C2" s="1084"/>
      <c r="D2" s="1084"/>
      <c r="E2" s="1084"/>
      <c r="F2" s="1084"/>
      <c r="G2" s="1084"/>
      <c r="H2" s="1084"/>
      <c r="I2" s="1084"/>
      <c r="J2" s="1084"/>
      <c r="K2" s="1084"/>
      <c r="L2" s="1084"/>
      <c r="M2" s="1084"/>
      <c r="N2" s="1084"/>
      <c r="O2" s="439"/>
      <c r="P2" s="439"/>
    </row>
    <row r="3" spans="1:99" s="21" customFormat="1" ht="14.1" customHeight="1" x14ac:dyDescent="0.25">
      <c r="A3" s="1084" t="str">
        <f>'PandE - OFF - IT EQUIP - TRANS'!A3:K3</f>
        <v>AS OF DATE</v>
      </c>
      <c r="B3" s="1084"/>
      <c r="C3" s="1084"/>
      <c r="D3" s="1084"/>
      <c r="E3" s="1084"/>
      <c r="F3" s="1084"/>
      <c r="G3" s="1084"/>
      <c r="H3" s="1084"/>
      <c r="I3" s="1084"/>
      <c r="J3" s="1084"/>
      <c r="K3" s="1084"/>
      <c r="L3" s="1084"/>
      <c r="M3" s="1084"/>
      <c r="N3" s="1084"/>
    </row>
    <row r="4" spans="1:99" s="21" customFormat="1" ht="14.1" customHeight="1" thickBot="1" x14ac:dyDescent="0.3">
      <c r="A4" s="23"/>
      <c r="B4" s="625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92"/>
    </row>
    <row r="5" spans="1:99" s="332" customFormat="1" ht="12.75" customHeight="1" x14ac:dyDescent="0.25">
      <c r="A5" s="966" t="s">
        <v>319</v>
      </c>
      <c r="B5" s="967"/>
      <c r="C5" s="968"/>
      <c r="D5" s="975" t="s">
        <v>274</v>
      </c>
      <c r="E5" s="975" t="s">
        <v>126</v>
      </c>
      <c r="F5" s="1050" t="s">
        <v>144</v>
      </c>
      <c r="G5" s="1050"/>
      <c r="H5" s="975" t="s">
        <v>320</v>
      </c>
      <c r="I5" s="975" t="s">
        <v>321</v>
      </c>
      <c r="J5" s="975" t="s">
        <v>323</v>
      </c>
      <c r="K5" s="975" t="s">
        <v>284</v>
      </c>
      <c r="L5" s="975" t="s">
        <v>348</v>
      </c>
      <c r="M5" s="975" t="s">
        <v>349</v>
      </c>
      <c r="N5" s="963" t="s">
        <v>63</v>
      </c>
    </row>
    <row r="6" spans="1:99" s="332" customFormat="1" ht="12.75" customHeight="1" x14ac:dyDescent="0.25">
      <c r="A6" s="969"/>
      <c r="B6" s="970"/>
      <c r="C6" s="971"/>
      <c r="D6" s="976"/>
      <c r="E6" s="976"/>
      <c r="F6" s="1085" t="s">
        <v>280</v>
      </c>
      <c r="G6" s="1085" t="s">
        <v>103</v>
      </c>
      <c r="H6" s="976"/>
      <c r="I6" s="976"/>
      <c r="J6" s="976"/>
      <c r="K6" s="976"/>
      <c r="L6" s="976"/>
      <c r="M6" s="976"/>
      <c r="N6" s="964"/>
    </row>
    <row r="7" spans="1:99" s="332" customFormat="1" ht="12.75" customHeight="1" x14ac:dyDescent="0.25">
      <c r="A7" s="972"/>
      <c r="B7" s="973"/>
      <c r="C7" s="974"/>
      <c r="D7" s="977"/>
      <c r="E7" s="977"/>
      <c r="F7" s="977"/>
      <c r="G7" s="977"/>
      <c r="H7" s="977"/>
      <c r="I7" s="977"/>
      <c r="J7" s="977"/>
      <c r="K7" s="977"/>
      <c r="L7" s="977"/>
      <c r="M7" s="977"/>
      <c r="N7" s="1116"/>
    </row>
    <row r="8" spans="1:99" s="189" customFormat="1" ht="12.75" customHeight="1" thickBot="1" x14ac:dyDescent="0.25">
      <c r="A8" s="1152"/>
      <c r="B8" s="1153"/>
      <c r="C8" s="1024"/>
      <c r="D8" s="305"/>
      <c r="E8" s="187"/>
      <c r="F8" s="187"/>
      <c r="G8" s="187"/>
      <c r="H8" s="187"/>
      <c r="I8" s="187"/>
      <c r="J8" s="187"/>
      <c r="K8" s="587"/>
      <c r="L8" s="587"/>
      <c r="M8" s="587"/>
      <c r="N8" s="188"/>
    </row>
    <row r="9" spans="1:99" s="440" customFormat="1" ht="12.75" customHeight="1" x14ac:dyDescent="0.2">
      <c r="A9" s="127"/>
      <c r="B9" s="626"/>
      <c r="C9" s="326"/>
      <c r="D9" s="35"/>
      <c r="E9" s="35"/>
      <c r="F9" s="35"/>
      <c r="G9" s="35"/>
      <c r="H9" s="35"/>
      <c r="I9" s="35"/>
      <c r="J9" s="35"/>
      <c r="K9" s="35"/>
      <c r="L9" s="35"/>
      <c r="M9" s="35"/>
      <c r="N9" s="173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</row>
    <row r="10" spans="1:99" s="28" customFormat="1" ht="12.75" customHeight="1" x14ac:dyDescent="0.2">
      <c r="A10" s="127" t="s">
        <v>107</v>
      </c>
      <c r="B10" s="627" t="s">
        <v>291</v>
      </c>
      <c r="C10" s="35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8"/>
    </row>
    <row r="11" spans="1:99" s="551" customFormat="1" ht="12.75" customHeight="1" x14ac:dyDescent="0.2">
      <c r="A11" s="601"/>
      <c r="B11" s="628">
        <v>1</v>
      </c>
      <c r="C11" s="602"/>
      <c r="D11" s="603"/>
      <c r="E11" s="604"/>
      <c r="F11" s="604"/>
      <c r="G11" s="604"/>
      <c r="H11" s="604"/>
      <c r="I11" s="604"/>
      <c r="J11" s="604"/>
      <c r="K11" s="604"/>
      <c r="L11" s="604"/>
      <c r="M11" s="604"/>
      <c r="N11" s="605"/>
    </row>
    <row r="12" spans="1:99" s="551" customFormat="1" ht="12.75" customHeight="1" x14ac:dyDescent="0.2">
      <c r="A12" s="601"/>
      <c r="B12" s="628">
        <v>2</v>
      </c>
      <c r="C12" s="606"/>
      <c r="D12" s="607"/>
      <c r="E12" s="608"/>
      <c r="F12" s="608"/>
      <c r="G12" s="608"/>
      <c r="H12" s="608"/>
      <c r="I12" s="608"/>
      <c r="J12" s="608"/>
      <c r="K12" s="608"/>
      <c r="L12" s="608"/>
      <c r="M12" s="608"/>
      <c r="N12" s="609"/>
    </row>
    <row r="13" spans="1:99" s="551" customFormat="1" ht="12.75" customHeight="1" thickBot="1" x14ac:dyDescent="0.25">
      <c r="A13" s="601"/>
      <c r="B13" s="628">
        <v>3</v>
      </c>
      <c r="C13" s="610"/>
      <c r="D13" s="607"/>
      <c r="E13" s="608"/>
      <c r="F13" s="608"/>
      <c r="G13" s="608"/>
      <c r="H13" s="608"/>
      <c r="I13" s="598"/>
      <c r="J13" s="598"/>
      <c r="K13" s="598"/>
      <c r="L13" s="598"/>
      <c r="M13" s="598"/>
      <c r="N13" s="611"/>
    </row>
    <row r="14" spans="1:99" s="551" customFormat="1" ht="12.75" customHeight="1" thickBot="1" x14ac:dyDescent="0.25">
      <c r="A14" s="595"/>
      <c r="B14" s="627" t="s">
        <v>292</v>
      </c>
      <c r="C14" s="591"/>
      <c r="D14" s="598"/>
      <c r="E14" s="598"/>
      <c r="F14" s="598"/>
      <c r="G14" s="598"/>
      <c r="H14" s="598"/>
      <c r="I14" s="599">
        <f t="shared" ref="I14:M14" si="0">SUM(I11:I13)</f>
        <v>0</v>
      </c>
      <c r="J14" s="599">
        <f t="shared" si="0"/>
        <v>0</v>
      </c>
      <c r="K14" s="599">
        <f t="shared" si="0"/>
        <v>0</v>
      </c>
      <c r="L14" s="599">
        <f t="shared" si="0"/>
        <v>0</v>
      </c>
      <c r="M14" s="599">
        <f t="shared" si="0"/>
        <v>0</v>
      </c>
      <c r="N14" s="600"/>
    </row>
    <row r="15" spans="1:99" s="551" customFormat="1" ht="12.75" customHeight="1" x14ac:dyDescent="0.2">
      <c r="A15" s="595"/>
      <c r="B15" s="627"/>
      <c r="C15" s="589"/>
      <c r="D15" s="612"/>
      <c r="E15" s="612"/>
      <c r="F15" s="612"/>
      <c r="G15" s="612"/>
      <c r="H15" s="612"/>
      <c r="I15" s="613"/>
      <c r="J15" s="613"/>
      <c r="K15" s="613"/>
      <c r="L15" s="613"/>
      <c r="M15" s="613"/>
      <c r="N15" s="614"/>
    </row>
    <row r="16" spans="1:99" s="551" customFormat="1" ht="12.75" customHeight="1" x14ac:dyDescent="0.2">
      <c r="A16" s="595" t="s">
        <v>109</v>
      </c>
      <c r="B16" s="627" t="s">
        <v>293</v>
      </c>
      <c r="C16" s="589"/>
      <c r="D16" s="613"/>
      <c r="E16" s="613"/>
      <c r="F16" s="613"/>
      <c r="G16" s="613"/>
      <c r="H16" s="613"/>
      <c r="I16" s="613"/>
      <c r="J16" s="613"/>
      <c r="K16" s="613"/>
      <c r="L16" s="613"/>
      <c r="M16" s="613"/>
      <c r="N16" s="614"/>
    </row>
    <row r="17" spans="1:14" s="551" customFormat="1" ht="12.75" customHeight="1" x14ac:dyDescent="0.2">
      <c r="A17" s="595"/>
      <c r="B17" s="627"/>
      <c r="C17" s="615"/>
      <c r="D17" s="613"/>
      <c r="E17" s="613"/>
      <c r="F17" s="613"/>
      <c r="G17" s="613"/>
      <c r="H17" s="613"/>
      <c r="I17" s="613"/>
      <c r="J17" s="613"/>
      <c r="K17" s="613"/>
      <c r="L17" s="613"/>
      <c r="M17" s="613"/>
      <c r="N17" s="614"/>
    </row>
    <row r="18" spans="1:14" s="551" customFormat="1" ht="12.75" customHeight="1" x14ac:dyDescent="0.2">
      <c r="A18" s="595"/>
      <c r="B18" s="627" t="s">
        <v>294</v>
      </c>
      <c r="C18" s="615"/>
      <c r="D18" s="613"/>
      <c r="E18" s="613"/>
      <c r="F18" s="613"/>
      <c r="G18" s="613"/>
      <c r="H18" s="613"/>
      <c r="I18" s="613"/>
      <c r="J18" s="613"/>
      <c r="K18" s="613"/>
      <c r="L18" s="613"/>
      <c r="M18" s="613"/>
      <c r="N18" s="614"/>
    </row>
    <row r="19" spans="1:14" s="551" customFormat="1" ht="12.75" customHeight="1" x14ac:dyDescent="0.2">
      <c r="A19" s="601"/>
      <c r="B19" s="629">
        <v>1</v>
      </c>
      <c r="C19" s="602"/>
      <c r="D19" s="603"/>
      <c r="E19" s="604"/>
      <c r="F19" s="604"/>
      <c r="G19" s="604"/>
      <c r="H19" s="604"/>
      <c r="I19" s="604"/>
      <c r="J19" s="604"/>
      <c r="K19" s="604"/>
      <c r="L19" s="604"/>
      <c r="M19" s="604"/>
      <c r="N19" s="605"/>
    </row>
    <row r="20" spans="1:14" s="551" customFormat="1" ht="12.75" customHeight="1" x14ac:dyDescent="0.2">
      <c r="A20" s="601"/>
      <c r="B20" s="629">
        <v>2</v>
      </c>
      <c r="C20" s="606"/>
      <c r="D20" s="607"/>
      <c r="E20" s="608"/>
      <c r="F20" s="608"/>
      <c r="G20" s="608"/>
      <c r="H20" s="608"/>
      <c r="I20" s="608"/>
      <c r="J20" s="608"/>
      <c r="K20" s="608"/>
      <c r="L20" s="608"/>
      <c r="M20" s="608"/>
      <c r="N20" s="609"/>
    </row>
    <row r="21" spans="1:14" s="551" customFormat="1" ht="12.75" customHeight="1" x14ac:dyDescent="0.2">
      <c r="A21" s="601"/>
      <c r="B21" s="629">
        <v>3</v>
      </c>
      <c r="C21" s="610"/>
      <c r="D21" s="607"/>
      <c r="E21" s="608"/>
      <c r="F21" s="608"/>
      <c r="G21" s="608"/>
      <c r="H21" s="608"/>
      <c r="I21" s="598"/>
      <c r="J21" s="598"/>
      <c r="K21" s="598"/>
      <c r="L21" s="598"/>
      <c r="M21" s="598"/>
      <c r="N21" s="611"/>
    </row>
    <row r="22" spans="1:14" s="551" customFormat="1" ht="12.75" customHeight="1" x14ac:dyDescent="0.2">
      <c r="A22" s="595"/>
      <c r="B22" s="627"/>
      <c r="C22" s="591" t="s">
        <v>295</v>
      </c>
      <c r="D22" s="616"/>
      <c r="E22" s="616"/>
      <c r="F22" s="616"/>
      <c r="G22" s="616"/>
      <c r="H22" s="616"/>
      <c r="I22" s="606">
        <f t="shared" ref="I22:M22" si="1">SUM(I19:I21)</f>
        <v>0</v>
      </c>
      <c r="J22" s="606">
        <f t="shared" si="1"/>
        <v>0</v>
      </c>
      <c r="K22" s="606">
        <f t="shared" si="1"/>
        <v>0</v>
      </c>
      <c r="L22" s="606">
        <f t="shared" si="1"/>
        <v>0</v>
      </c>
      <c r="M22" s="606">
        <f t="shared" si="1"/>
        <v>0</v>
      </c>
      <c r="N22" s="617"/>
    </row>
    <row r="23" spans="1:14" s="551" customFormat="1" ht="12.75" customHeight="1" x14ac:dyDescent="0.2">
      <c r="A23" s="595"/>
      <c r="B23" s="627"/>
      <c r="C23" s="589"/>
      <c r="D23" s="612"/>
      <c r="E23" s="612"/>
      <c r="F23" s="612"/>
      <c r="G23" s="612"/>
      <c r="H23" s="612"/>
      <c r="I23" s="613"/>
      <c r="J23" s="613"/>
      <c r="K23" s="613"/>
      <c r="L23" s="613"/>
      <c r="M23" s="613"/>
      <c r="N23" s="614"/>
    </row>
    <row r="24" spans="1:14" s="551" customFormat="1" ht="12.75" customHeight="1" x14ac:dyDescent="0.2">
      <c r="A24" s="595"/>
      <c r="B24" s="627" t="s">
        <v>296</v>
      </c>
      <c r="C24" s="615"/>
      <c r="D24" s="613"/>
      <c r="E24" s="613"/>
      <c r="F24" s="613"/>
      <c r="G24" s="613"/>
      <c r="H24" s="613"/>
      <c r="I24" s="613"/>
      <c r="J24" s="613"/>
      <c r="K24" s="613"/>
      <c r="L24" s="613"/>
      <c r="M24" s="613"/>
      <c r="N24" s="614"/>
    </row>
    <row r="25" spans="1:14" s="551" customFormat="1" ht="12.75" customHeight="1" x14ac:dyDescent="0.2">
      <c r="A25" s="601"/>
      <c r="B25" s="629">
        <v>1</v>
      </c>
      <c r="C25" s="602"/>
      <c r="D25" s="603"/>
      <c r="E25" s="604"/>
      <c r="F25" s="604"/>
      <c r="G25" s="604"/>
      <c r="H25" s="604"/>
      <c r="I25" s="604"/>
      <c r="J25" s="604"/>
      <c r="K25" s="604"/>
      <c r="L25" s="604"/>
      <c r="M25" s="604"/>
      <c r="N25" s="605"/>
    </row>
    <row r="26" spans="1:14" s="551" customFormat="1" ht="12.75" customHeight="1" x14ac:dyDescent="0.2">
      <c r="A26" s="601"/>
      <c r="B26" s="629">
        <v>2</v>
      </c>
      <c r="C26" s="606"/>
      <c r="D26" s="607"/>
      <c r="E26" s="608"/>
      <c r="F26" s="608"/>
      <c r="G26" s="608"/>
      <c r="H26" s="608"/>
      <c r="I26" s="608"/>
      <c r="J26" s="608"/>
      <c r="K26" s="608"/>
      <c r="L26" s="608"/>
      <c r="M26" s="608"/>
      <c r="N26" s="609"/>
    </row>
    <row r="27" spans="1:14" s="551" customFormat="1" ht="12.75" customHeight="1" x14ac:dyDescent="0.2">
      <c r="A27" s="601"/>
      <c r="B27" s="629">
        <v>3</v>
      </c>
      <c r="C27" s="610"/>
      <c r="D27" s="607"/>
      <c r="E27" s="608"/>
      <c r="F27" s="608"/>
      <c r="G27" s="608"/>
      <c r="H27" s="608"/>
      <c r="I27" s="598"/>
      <c r="J27" s="598"/>
      <c r="K27" s="598"/>
      <c r="L27" s="598"/>
      <c r="M27" s="598"/>
      <c r="N27" s="611"/>
    </row>
    <row r="28" spans="1:14" s="551" customFormat="1" ht="12.75" customHeight="1" x14ac:dyDescent="0.2">
      <c r="A28" s="595"/>
      <c r="B28" s="627"/>
      <c r="C28" s="591" t="s">
        <v>324</v>
      </c>
      <c r="D28" s="616"/>
      <c r="E28" s="616"/>
      <c r="F28" s="616"/>
      <c r="G28" s="616"/>
      <c r="H28" s="616"/>
      <c r="I28" s="606">
        <f t="shared" ref="I28:M28" si="2">SUM(I25:I27)</f>
        <v>0</v>
      </c>
      <c r="J28" s="606">
        <f t="shared" si="2"/>
        <v>0</v>
      </c>
      <c r="K28" s="606">
        <f t="shared" si="2"/>
        <v>0</v>
      </c>
      <c r="L28" s="606">
        <f t="shared" si="2"/>
        <v>0</v>
      </c>
      <c r="M28" s="606">
        <f t="shared" si="2"/>
        <v>0</v>
      </c>
      <c r="N28" s="617"/>
    </row>
    <row r="29" spans="1:14" s="551" customFormat="1" ht="12.75" customHeight="1" thickBot="1" x14ac:dyDescent="0.25">
      <c r="A29" s="595"/>
      <c r="B29" s="627"/>
      <c r="C29" s="589"/>
      <c r="D29" s="613"/>
      <c r="E29" s="613"/>
      <c r="F29" s="613"/>
      <c r="G29" s="613"/>
      <c r="H29" s="613"/>
      <c r="I29" s="618"/>
      <c r="J29" s="618"/>
      <c r="K29" s="618"/>
      <c r="L29" s="618"/>
      <c r="M29" s="618"/>
      <c r="N29" s="619"/>
    </row>
    <row r="30" spans="1:14" s="551" customFormat="1" ht="12.75" customHeight="1" thickBot="1" x14ac:dyDescent="0.25">
      <c r="A30" s="595"/>
      <c r="B30" s="627" t="s">
        <v>298</v>
      </c>
      <c r="C30" s="589"/>
      <c r="D30" s="613"/>
      <c r="E30" s="613"/>
      <c r="F30" s="613"/>
      <c r="G30" s="613"/>
      <c r="H30" s="613"/>
      <c r="I30" s="620">
        <f t="shared" ref="I30:M30" si="3">SUM(I22+I28)</f>
        <v>0</v>
      </c>
      <c r="J30" s="620">
        <f t="shared" si="3"/>
        <v>0</v>
      </c>
      <c r="K30" s="620">
        <f t="shared" si="3"/>
        <v>0</v>
      </c>
      <c r="L30" s="620">
        <f>SUM(L22+L28)</f>
        <v>0</v>
      </c>
      <c r="M30" s="620">
        <f t="shared" si="3"/>
        <v>0</v>
      </c>
      <c r="N30" s="621"/>
    </row>
    <row r="31" spans="1:14" s="551" customFormat="1" ht="12.75" customHeight="1" x14ac:dyDescent="0.2">
      <c r="A31" s="595"/>
      <c r="B31" s="627"/>
      <c r="C31" s="589"/>
      <c r="D31" s="613"/>
      <c r="E31" s="613"/>
      <c r="F31" s="613"/>
      <c r="G31" s="613"/>
      <c r="H31" s="613"/>
      <c r="I31" s="613"/>
      <c r="J31" s="613"/>
      <c r="K31" s="613"/>
      <c r="L31" s="613"/>
      <c r="M31" s="613"/>
      <c r="N31" s="614"/>
    </row>
    <row r="32" spans="1:14" s="551" customFormat="1" ht="12.75" customHeight="1" x14ac:dyDescent="0.2">
      <c r="A32" s="595" t="s">
        <v>157</v>
      </c>
      <c r="B32" s="630" t="s">
        <v>325</v>
      </c>
      <c r="C32" s="589"/>
      <c r="D32" s="613"/>
      <c r="E32" s="613"/>
      <c r="F32" s="613"/>
      <c r="G32" s="613"/>
      <c r="H32" s="613"/>
      <c r="I32" s="613"/>
      <c r="J32" s="613"/>
      <c r="K32" s="613"/>
      <c r="L32" s="613"/>
      <c r="M32" s="613"/>
      <c r="N32" s="614"/>
    </row>
    <row r="33" spans="1:14" s="551" customFormat="1" ht="12.75" customHeight="1" x14ac:dyDescent="0.2">
      <c r="A33" s="601"/>
      <c r="B33" s="629">
        <v>1</v>
      </c>
      <c r="C33" s="602"/>
      <c r="D33" s="603"/>
      <c r="E33" s="604"/>
      <c r="F33" s="604"/>
      <c r="G33" s="604"/>
      <c r="H33" s="604"/>
      <c r="I33" s="604"/>
      <c r="J33" s="604"/>
      <c r="K33" s="604"/>
      <c r="L33" s="604"/>
      <c r="M33" s="604"/>
      <c r="N33" s="605"/>
    </row>
    <row r="34" spans="1:14" s="551" customFormat="1" ht="12.75" customHeight="1" x14ac:dyDescent="0.2">
      <c r="A34" s="601"/>
      <c r="B34" s="629">
        <v>2</v>
      </c>
      <c r="C34" s="606"/>
      <c r="D34" s="607"/>
      <c r="E34" s="608"/>
      <c r="F34" s="608"/>
      <c r="G34" s="608"/>
      <c r="H34" s="608"/>
      <c r="I34" s="608"/>
      <c r="J34" s="608"/>
      <c r="K34" s="608"/>
      <c r="L34" s="608"/>
      <c r="M34" s="608"/>
      <c r="N34" s="609"/>
    </row>
    <row r="35" spans="1:14" s="551" customFormat="1" ht="12.75" customHeight="1" thickBot="1" x14ac:dyDescent="0.25">
      <c r="A35" s="601"/>
      <c r="B35" s="629">
        <v>3</v>
      </c>
      <c r="C35" s="610"/>
      <c r="D35" s="607"/>
      <c r="E35" s="608"/>
      <c r="F35" s="608"/>
      <c r="G35" s="608"/>
      <c r="H35" s="608"/>
      <c r="I35" s="598"/>
      <c r="J35" s="598"/>
      <c r="K35" s="598"/>
      <c r="L35" s="598"/>
      <c r="M35" s="598"/>
      <c r="N35" s="611"/>
    </row>
    <row r="36" spans="1:14" s="551" customFormat="1" ht="12.75" customHeight="1" thickBot="1" x14ac:dyDescent="0.25">
      <c r="A36" s="595"/>
      <c r="B36" s="627" t="s">
        <v>326</v>
      </c>
      <c r="C36" s="591"/>
      <c r="D36" s="598"/>
      <c r="E36" s="598"/>
      <c r="F36" s="598"/>
      <c r="G36" s="598"/>
      <c r="H36" s="598"/>
      <c r="I36" s="599">
        <f t="shared" ref="I36:M36" si="4">SUM(I33:I35)</f>
        <v>0</v>
      </c>
      <c r="J36" s="599">
        <f t="shared" si="4"/>
        <v>0</v>
      </c>
      <c r="K36" s="599">
        <f t="shared" si="4"/>
        <v>0</v>
      </c>
      <c r="L36" s="599">
        <f t="shared" si="4"/>
        <v>0</v>
      </c>
      <c r="M36" s="599">
        <f t="shared" si="4"/>
        <v>0</v>
      </c>
      <c r="N36" s="600"/>
    </row>
    <row r="37" spans="1:14" s="551" customFormat="1" ht="12.75" customHeight="1" x14ac:dyDescent="0.2">
      <c r="A37" s="595"/>
      <c r="B37" s="627"/>
      <c r="C37" s="589"/>
      <c r="D37" s="613"/>
      <c r="E37" s="613"/>
      <c r="F37" s="613"/>
      <c r="G37" s="613"/>
      <c r="H37" s="613"/>
      <c r="I37" s="613"/>
      <c r="J37" s="613"/>
      <c r="K37" s="613"/>
      <c r="L37" s="613"/>
      <c r="M37" s="613"/>
      <c r="N37" s="614"/>
    </row>
    <row r="38" spans="1:14" s="551" customFormat="1" ht="12.75" customHeight="1" x14ac:dyDescent="0.2">
      <c r="A38" s="595" t="s">
        <v>160</v>
      </c>
      <c r="B38" s="630" t="s">
        <v>359</v>
      </c>
      <c r="C38" s="589"/>
      <c r="D38" s="613"/>
      <c r="E38" s="613"/>
      <c r="F38" s="613"/>
      <c r="G38" s="613"/>
      <c r="H38" s="613"/>
      <c r="I38" s="613"/>
      <c r="J38" s="613"/>
      <c r="K38" s="613"/>
      <c r="L38" s="613"/>
      <c r="M38" s="613"/>
      <c r="N38" s="614"/>
    </row>
    <row r="39" spans="1:14" s="551" customFormat="1" ht="12.75" customHeight="1" x14ac:dyDescent="0.2">
      <c r="A39" s="601"/>
      <c r="B39" s="629">
        <v>1</v>
      </c>
      <c r="C39" s="602"/>
      <c r="D39" s="603"/>
      <c r="E39" s="604"/>
      <c r="F39" s="604"/>
      <c r="G39" s="604"/>
      <c r="H39" s="604"/>
      <c r="I39" s="604"/>
      <c r="J39" s="604"/>
      <c r="K39" s="604"/>
      <c r="L39" s="604"/>
      <c r="M39" s="604"/>
      <c r="N39" s="605"/>
    </row>
    <row r="40" spans="1:14" s="551" customFormat="1" ht="12.75" customHeight="1" x14ac:dyDescent="0.2">
      <c r="A40" s="601"/>
      <c r="B40" s="629">
        <v>2</v>
      </c>
      <c r="C40" s="606"/>
      <c r="D40" s="607"/>
      <c r="E40" s="608"/>
      <c r="F40" s="608"/>
      <c r="G40" s="608"/>
      <c r="H40" s="608"/>
      <c r="I40" s="608"/>
      <c r="J40" s="608"/>
      <c r="K40" s="608"/>
      <c r="L40" s="608"/>
      <c r="M40" s="608"/>
      <c r="N40" s="609"/>
    </row>
    <row r="41" spans="1:14" s="551" customFormat="1" ht="12.75" customHeight="1" thickBot="1" x14ac:dyDescent="0.25">
      <c r="A41" s="601"/>
      <c r="B41" s="629">
        <v>3</v>
      </c>
      <c r="C41" s="610"/>
      <c r="D41" s="607"/>
      <c r="E41" s="608"/>
      <c r="F41" s="608"/>
      <c r="G41" s="608"/>
      <c r="H41" s="608"/>
      <c r="I41" s="598"/>
      <c r="J41" s="598"/>
      <c r="K41" s="598"/>
      <c r="L41" s="598"/>
      <c r="M41" s="598"/>
      <c r="N41" s="611"/>
    </row>
    <row r="42" spans="1:14" s="551" customFormat="1" ht="12.75" customHeight="1" thickBot="1" x14ac:dyDescent="0.25">
      <c r="A42" s="595"/>
      <c r="B42" s="627" t="s">
        <v>360</v>
      </c>
      <c r="C42" s="591"/>
      <c r="D42" s="598"/>
      <c r="E42" s="598"/>
      <c r="F42" s="598"/>
      <c r="G42" s="598"/>
      <c r="H42" s="598"/>
      <c r="I42" s="599">
        <f t="shared" ref="I42:M42" si="5">SUM(I39:I41)</f>
        <v>0</v>
      </c>
      <c r="J42" s="599">
        <f t="shared" si="5"/>
        <v>0</v>
      </c>
      <c r="K42" s="599">
        <f t="shared" si="5"/>
        <v>0</v>
      </c>
      <c r="L42" s="599">
        <f t="shared" si="5"/>
        <v>0</v>
      </c>
      <c r="M42" s="599">
        <f t="shared" si="5"/>
        <v>0</v>
      </c>
      <c r="N42" s="600"/>
    </row>
    <row r="43" spans="1:14" s="551" customFormat="1" ht="12.75" customHeight="1" x14ac:dyDescent="0.2">
      <c r="A43" s="601"/>
      <c r="B43" s="631"/>
      <c r="C43" s="622"/>
      <c r="D43" s="612"/>
      <c r="E43" s="612"/>
      <c r="F43" s="612"/>
      <c r="G43" s="612"/>
      <c r="H43" s="612"/>
      <c r="I43" s="613"/>
      <c r="J43" s="613"/>
      <c r="K43" s="613"/>
      <c r="L43" s="613"/>
      <c r="M43" s="613"/>
      <c r="N43" s="614"/>
    </row>
    <row r="44" spans="1:14" s="551" customFormat="1" ht="12.75" customHeight="1" thickBot="1" x14ac:dyDescent="0.25">
      <c r="A44" s="601"/>
      <c r="B44" s="632"/>
      <c r="C44" s="623"/>
      <c r="D44" s="612"/>
      <c r="E44" s="612"/>
      <c r="F44" s="612"/>
      <c r="G44" s="612"/>
      <c r="H44" s="612"/>
      <c r="I44" s="613"/>
      <c r="J44" s="613"/>
      <c r="K44" s="613"/>
      <c r="L44" s="613"/>
      <c r="M44" s="613"/>
      <c r="N44" s="624"/>
    </row>
    <row r="45" spans="1:14" s="766" customFormat="1" ht="12.75" customHeight="1" thickBot="1" x14ac:dyDescent="0.25">
      <c r="A45" s="767" t="s">
        <v>327</v>
      </c>
      <c r="B45" s="768"/>
      <c r="C45" s="769"/>
      <c r="D45" s="770"/>
      <c r="E45" s="763"/>
      <c r="F45" s="763"/>
      <c r="G45" s="763"/>
      <c r="H45" s="763"/>
      <c r="I45" s="764">
        <f t="shared" ref="I45:M45" si="6">SUM(I14+I30+I42)+I36</f>
        <v>0</v>
      </c>
      <c r="J45" s="764">
        <f t="shared" si="6"/>
        <v>0</v>
      </c>
      <c r="K45" s="764">
        <f t="shared" si="6"/>
        <v>0</v>
      </c>
      <c r="L45" s="764">
        <f t="shared" si="6"/>
        <v>0</v>
      </c>
      <c r="M45" s="764">
        <f t="shared" si="6"/>
        <v>0</v>
      </c>
      <c r="N45" s="765"/>
    </row>
    <row r="49" spans="15:15" ht="12.75" customHeight="1" x14ac:dyDescent="0.2">
      <c r="O49" s="185"/>
    </row>
  </sheetData>
  <mergeCells count="17">
    <mergeCell ref="A1:N1"/>
    <mergeCell ref="A2:N2"/>
    <mergeCell ref="A3:N3"/>
    <mergeCell ref="A5:C7"/>
    <mergeCell ref="D5:D7"/>
    <mergeCell ref="E5:E7"/>
    <mergeCell ref="F5:G5"/>
    <mergeCell ref="H5:H7"/>
    <mergeCell ref="I5:I7"/>
    <mergeCell ref="A8:C8"/>
    <mergeCell ref="N5:N7"/>
    <mergeCell ref="F6:F7"/>
    <mergeCell ref="G6:G7"/>
    <mergeCell ref="J5:J7"/>
    <mergeCell ref="K5:K7"/>
    <mergeCell ref="L5:L7"/>
    <mergeCell ref="M5:M7"/>
  </mergeCells>
  <pageMargins left="0.5" right="0.5" top="1" bottom="0.5" header="0.2" footer="0.1"/>
  <pageSetup paperSize="5" scale="56" fitToHeight="0" orientation="landscape" r:id="rId1"/>
  <headerFooter>
    <oddFooter>&amp;R&amp;"Arial,Bold"&amp;10Page 53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9" tint="0.39997558519241921"/>
    <pageSetUpPr fitToPage="1"/>
  </sheetPr>
  <dimension ref="A1:P21"/>
  <sheetViews>
    <sheetView showGridLines="0" topLeftCell="E1" zoomScale="85" zoomScaleNormal="85" zoomScaleSheetLayoutView="80" zoomScalePageLayoutView="40" workbookViewId="0">
      <selection activeCell="M25" sqref="M25"/>
    </sheetView>
  </sheetViews>
  <sheetFormatPr defaultColWidth="10.7109375" defaultRowHeight="12.75" customHeight="1" x14ac:dyDescent="0.2"/>
  <cols>
    <col min="1" max="1" width="3.5703125" style="633" customWidth="1"/>
    <col min="2" max="2" width="39.42578125" style="4" customWidth="1"/>
    <col min="3" max="4" width="15.140625" style="4" customWidth="1"/>
    <col min="5" max="6" width="11.5703125" style="4" customWidth="1"/>
    <col min="7" max="7" width="22" style="4" customWidth="1"/>
    <col min="8" max="8" width="16.5703125" style="4" customWidth="1"/>
    <col min="9" max="13" width="17.85546875" style="4" customWidth="1"/>
    <col min="14" max="14" width="14.140625" style="4" customWidth="1"/>
    <col min="15" max="15" width="6.42578125" style="4" customWidth="1"/>
    <col min="16" max="252" width="9.140625" style="4" customWidth="1"/>
    <col min="253" max="255" width="10.7109375" style="4"/>
    <col min="256" max="256" width="3.5703125" style="4" customWidth="1"/>
    <col min="257" max="257" width="39.42578125" style="4" customWidth="1"/>
    <col min="258" max="259" width="15.140625" style="4" customWidth="1"/>
    <col min="260" max="261" width="11.5703125" style="4" customWidth="1"/>
    <col min="262" max="262" width="22" style="4" customWidth="1"/>
    <col min="263" max="263" width="16.5703125" style="4" customWidth="1"/>
    <col min="264" max="268" width="17.85546875" style="4" customWidth="1"/>
    <col min="269" max="269" width="19.7109375" style="4" customWidth="1"/>
    <col min="270" max="270" width="14.140625" style="4" customWidth="1"/>
    <col min="271" max="271" width="6.42578125" style="4" customWidth="1"/>
    <col min="272" max="508" width="9.140625" style="4" customWidth="1"/>
    <col min="509" max="511" width="10.7109375" style="4"/>
    <col min="512" max="512" width="3.5703125" style="4" customWidth="1"/>
    <col min="513" max="513" width="39.42578125" style="4" customWidth="1"/>
    <col min="514" max="515" width="15.140625" style="4" customWidth="1"/>
    <col min="516" max="517" width="11.5703125" style="4" customWidth="1"/>
    <col min="518" max="518" width="22" style="4" customWidth="1"/>
    <col min="519" max="519" width="16.5703125" style="4" customWidth="1"/>
    <col min="520" max="524" width="17.85546875" style="4" customWidth="1"/>
    <col min="525" max="525" width="19.7109375" style="4" customWidth="1"/>
    <col min="526" max="526" width="14.140625" style="4" customWidth="1"/>
    <col min="527" max="527" width="6.42578125" style="4" customWidth="1"/>
    <col min="528" max="764" width="9.140625" style="4" customWidth="1"/>
    <col min="765" max="767" width="10.7109375" style="4"/>
    <col min="768" max="768" width="3.5703125" style="4" customWidth="1"/>
    <col min="769" max="769" width="39.42578125" style="4" customWidth="1"/>
    <col min="770" max="771" width="15.140625" style="4" customWidth="1"/>
    <col min="772" max="773" width="11.5703125" style="4" customWidth="1"/>
    <col min="774" max="774" width="22" style="4" customWidth="1"/>
    <col min="775" max="775" width="16.5703125" style="4" customWidth="1"/>
    <col min="776" max="780" width="17.85546875" style="4" customWidth="1"/>
    <col min="781" max="781" width="19.7109375" style="4" customWidth="1"/>
    <col min="782" max="782" width="14.140625" style="4" customWidth="1"/>
    <col min="783" max="783" width="6.42578125" style="4" customWidth="1"/>
    <col min="784" max="1020" width="9.140625" style="4" customWidth="1"/>
    <col min="1021" max="1023" width="10.7109375" style="4"/>
    <col min="1024" max="1024" width="3.5703125" style="4" customWidth="1"/>
    <col min="1025" max="1025" width="39.42578125" style="4" customWidth="1"/>
    <col min="1026" max="1027" width="15.140625" style="4" customWidth="1"/>
    <col min="1028" max="1029" width="11.5703125" style="4" customWidth="1"/>
    <col min="1030" max="1030" width="22" style="4" customWidth="1"/>
    <col min="1031" max="1031" width="16.5703125" style="4" customWidth="1"/>
    <col min="1032" max="1036" width="17.85546875" style="4" customWidth="1"/>
    <col min="1037" max="1037" width="19.7109375" style="4" customWidth="1"/>
    <col min="1038" max="1038" width="14.140625" style="4" customWidth="1"/>
    <col min="1039" max="1039" width="6.42578125" style="4" customWidth="1"/>
    <col min="1040" max="1276" width="9.140625" style="4" customWidth="1"/>
    <col min="1277" max="1279" width="10.7109375" style="4"/>
    <col min="1280" max="1280" width="3.5703125" style="4" customWidth="1"/>
    <col min="1281" max="1281" width="39.42578125" style="4" customWidth="1"/>
    <col min="1282" max="1283" width="15.140625" style="4" customWidth="1"/>
    <col min="1284" max="1285" width="11.5703125" style="4" customWidth="1"/>
    <col min="1286" max="1286" width="22" style="4" customWidth="1"/>
    <col min="1287" max="1287" width="16.5703125" style="4" customWidth="1"/>
    <col min="1288" max="1292" width="17.85546875" style="4" customWidth="1"/>
    <col min="1293" max="1293" width="19.7109375" style="4" customWidth="1"/>
    <col min="1294" max="1294" width="14.140625" style="4" customWidth="1"/>
    <col min="1295" max="1295" width="6.42578125" style="4" customWidth="1"/>
    <col min="1296" max="1532" width="9.140625" style="4" customWidth="1"/>
    <col min="1533" max="1535" width="10.7109375" style="4"/>
    <col min="1536" max="1536" width="3.5703125" style="4" customWidth="1"/>
    <col min="1537" max="1537" width="39.42578125" style="4" customWidth="1"/>
    <col min="1538" max="1539" width="15.140625" style="4" customWidth="1"/>
    <col min="1540" max="1541" width="11.5703125" style="4" customWidth="1"/>
    <col min="1542" max="1542" width="22" style="4" customWidth="1"/>
    <col min="1543" max="1543" width="16.5703125" style="4" customWidth="1"/>
    <col min="1544" max="1548" width="17.85546875" style="4" customWidth="1"/>
    <col min="1549" max="1549" width="19.7109375" style="4" customWidth="1"/>
    <col min="1550" max="1550" width="14.140625" style="4" customWidth="1"/>
    <col min="1551" max="1551" width="6.42578125" style="4" customWidth="1"/>
    <col min="1552" max="1788" width="9.140625" style="4" customWidth="1"/>
    <col min="1789" max="1791" width="10.7109375" style="4"/>
    <col min="1792" max="1792" width="3.5703125" style="4" customWidth="1"/>
    <col min="1793" max="1793" width="39.42578125" style="4" customWidth="1"/>
    <col min="1794" max="1795" width="15.140625" style="4" customWidth="1"/>
    <col min="1796" max="1797" width="11.5703125" style="4" customWidth="1"/>
    <col min="1798" max="1798" width="22" style="4" customWidth="1"/>
    <col min="1799" max="1799" width="16.5703125" style="4" customWidth="1"/>
    <col min="1800" max="1804" width="17.85546875" style="4" customWidth="1"/>
    <col min="1805" max="1805" width="19.7109375" style="4" customWidth="1"/>
    <col min="1806" max="1806" width="14.140625" style="4" customWidth="1"/>
    <col min="1807" max="1807" width="6.42578125" style="4" customWidth="1"/>
    <col min="1808" max="2044" width="9.140625" style="4" customWidth="1"/>
    <col min="2045" max="2047" width="10.7109375" style="4"/>
    <col min="2048" max="2048" width="3.5703125" style="4" customWidth="1"/>
    <col min="2049" max="2049" width="39.42578125" style="4" customWidth="1"/>
    <col min="2050" max="2051" width="15.140625" style="4" customWidth="1"/>
    <col min="2052" max="2053" width="11.5703125" style="4" customWidth="1"/>
    <col min="2054" max="2054" width="22" style="4" customWidth="1"/>
    <col min="2055" max="2055" width="16.5703125" style="4" customWidth="1"/>
    <col min="2056" max="2060" width="17.85546875" style="4" customWidth="1"/>
    <col min="2061" max="2061" width="19.7109375" style="4" customWidth="1"/>
    <col min="2062" max="2062" width="14.140625" style="4" customWidth="1"/>
    <col min="2063" max="2063" width="6.42578125" style="4" customWidth="1"/>
    <col min="2064" max="2300" width="9.140625" style="4" customWidth="1"/>
    <col min="2301" max="2303" width="10.7109375" style="4"/>
    <col min="2304" max="2304" width="3.5703125" style="4" customWidth="1"/>
    <col min="2305" max="2305" width="39.42578125" style="4" customWidth="1"/>
    <col min="2306" max="2307" width="15.140625" style="4" customWidth="1"/>
    <col min="2308" max="2309" width="11.5703125" style="4" customWidth="1"/>
    <col min="2310" max="2310" width="22" style="4" customWidth="1"/>
    <col min="2311" max="2311" width="16.5703125" style="4" customWidth="1"/>
    <col min="2312" max="2316" width="17.85546875" style="4" customWidth="1"/>
    <col min="2317" max="2317" width="19.7109375" style="4" customWidth="1"/>
    <col min="2318" max="2318" width="14.140625" style="4" customWidth="1"/>
    <col min="2319" max="2319" width="6.42578125" style="4" customWidth="1"/>
    <col min="2320" max="2556" width="9.140625" style="4" customWidth="1"/>
    <col min="2557" max="2559" width="10.7109375" style="4"/>
    <col min="2560" max="2560" width="3.5703125" style="4" customWidth="1"/>
    <col min="2561" max="2561" width="39.42578125" style="4" customWidth="1"/>
    <col min="2562" max="2563" width="15.140625" style="4" customWidth="1"/>
    <col min="2564" max="2565" width="11.5703125" style="4" customWidth="1"/>
    <col min="2566" max="2566" width="22" style="4" customWidth="1"/>
    <col min="2567" max="2567" width="16.5703125" style="4" customWidth="1"/>
    <col min="2568" max="2572" width="17.85546875" style="4" customWidth="1"/>
    <col min="2573" max="2573" width="19.7109375" style="4" customWidth="1"/>
    <col min="2574" max="2574" width="14.140625" style="4" customWidth="1"/>
    <col min="2575" max="2575" width="6.42578125" style="4" customWidth="1"/>
    <col min="2576" max="2812" width="9.140625" style="4" customWidth="1"/>
    <col min="2813" max="2815" width="10.7109375" style="4"/>
    <col min="2816" max="2816" width="3.5703125" style="4" customWidth="1"/>
    <col min="2817" max="2817" width="39.42578125" style="4" customWidth="1"/>
    <col min="2818" max="2819" width="15.140625" style="4" customWidth="1"/>
    <col min="2820" max="2821" width="11.5703125" style="4" customWidth="1"/>
    <col min="2822" max="2822" width="22" style="4" customWidth="1"/>
    <col min="2823" max="2823" width="16.5703125" style="4" customWidth="1"/>
    <col min="2824" max="2828" width="17.85546875" style="4" customWidth="1"/>
    <col min="2829" max="2829" width="19.7109375" style="4" customWidth="1"/>
    <col min="2830" max="2830" width="14.140625" style="4" customWidth="1"/>
    <col min="2831" max="2831" width="6.42578125" style="4" customWidth="1"/>
    <col min="2832" max="3068" width="9.140625" style="4" customWidth="1"/>
    <col min="3069" max="3071" width="10.7109375" style="4"/>
    <col min="3072" max="3072" width="3.5703125" style="4" customWidth="1"/>
    <col min="3073" max="3073" width="39.42578125" style="4" customWidth="1"/>
    <col min="3074" max="3075" width="15.140625" style="4" customWidth="1"/>
    <col min="3076" max="3077" width="11.5703125" style="4" customWidth="1"/>
    <col min="3078" max="3078" width="22" style="4" customWidth="1"/>
    <col min="3079" max="3079" width="16.5703125" style="4" customWidth="1"/>
    <col min="3080" max="3084" width="17.85546875" style="4" customWidth="1"/>
    <col min="3085" max="3085" width="19.7109375" style="4" customWidth="1"/>
    <col min="3086" max="3086" width="14.140625" style="4" customWidth="1"/>
    <col min="3087" max="3087" width="6.42578125" style="4" customWidth="1"/>
    <col min="3088" max="3324" width="9.140625" style="4" customWidth="1"/>
    <col min="3325" max="3327" width="10.7109375" style="4"/>
    <col min="3328" max="3328" width="3.5703125" style="4" customWidth="1"/>
    <col min="3329" max="3329" width="39.42578125" style="4" customWidth="1"/>
    <col min="3330" max="3331" width="15.140625" style="4" customWidth="1"/>
    <col min="3332" max="3333" width="11.5703125" style="4" customWidth="1"/>
    <col min="3334" max="3334" width="22" style="4" customWidth="1"/>
    <col min="3335" max="3335" width="16.5703125" style="4" customWidth="1"/>
    <col min="3336" max="3340" width="17.85546875" style="4" customWidth="1"/>
    <col min="3341" max="3341" width="19.7109375" style="4" customWidth="1"/>
    <col min="3342" max="3342" width="14.140625" style="4" customWidth="1"/>
    <col min="3343" max="3343" width="6.42578125" style="4" customWidth="1"/>
    <col min="3344" max="3580" width="9.140625" style="4" customWidth="1"/>
    <col min="3581" max="3583" width="10.7109375" style="4"/>
    <col min="3584" max="3584" width="3.5703125" style="4" customWidth="1"/>
    <col min="3585" max="3585" width="39.42578125" style="4" customWidth="1"/>
    <col min="3586" max="3587" width="15.140625" style="4" customWidth="1"/>
    <col min="3588" max="3589" width="11.5703125" style="4" customWidth="1"/>
    <col min="3590" max="3590" width="22" style="4" customWidth="1"/>
    <col min="3591" max="3591" width="16.5703125" style="4" customWidth="1"/>
    <col min="3592" max="3596" width="17.85546875" style="4" customWidth="1"/>
    <col min="3597" max="3597" width="19.7109375" style="4" customWidth="1"/>
    <col min="3598" max="3598" width="14.140625" style="4" customWidth="1"/>
    <col min="3599" max="3599" width="6.42578125" style="4" customWidth="1"/>
    <col min="3600" max="3836" width="9.140625" style="4" customWidth="1"/>
    <col min="3837" max="3839" width="10.7109375" style="4"/>
    <col min="3840" max="3840" width="3.5703125" style="4" customWidth="1"/>
    <col min="3841" max="3841" width="39.42578125" style="4" customWidth="1"/>
    <col min="3842" max="3843" width="15.140625" style="4" customWidth="1"/>
    <col min="3844" max="3845" width="11.5703125" style="4" customWidth="1"/>
    <col min="3846" max="3846" width="22" style="4" customWidth="1"/>
    <col min="3847" max="3847" width="16.5703125" style="4" customWidth="1"/>
    <col min="3848" max="3852" width="17.85546875" style="4" customWidth="1"/>
    <col min="3853" max="3853" width="19.7109375" style="4" customWidth="1"/>
    <col min="3854" max="3854" width="14.140625" style="4" customWidth="1"/>
    <col min="3855" max="3855" width="6.42578125" style="4" customWidth="1"/>
    <col min="3856" max="4092" width="9.140625" style="4" customWidth="1"/>
    <col min="4093" max="4095" width="10.7109375" style="4"/>
    <col min="4096" max="4096" width="3.5703125" style="4" customWidth="1"/>
    <col min="4097" max="4097" width="39.42578125" style="4" customWidth="1"/>
    <col min="4098" max="4099" width="15.140625" style="4" customWidth="1"/>
    <col min="4100" max="4101" width="11.5703125" style="4" customWidth="1"/>
    <col min="4102" max="4102" width="22" style="4" customWidth="1"/>
    <col min="4103" max="4103" width="16.5703125" style="4" customWidth="1"/>
    <col min="4104" max="4108" width="17.85546875" style="4" customWidth="1"/>
    <col min="4109" max="4109" width="19.7109375" style="4" customWidth="1"/>
    <col min="4110" max="4110" width="14.140625" style="4" customWidth="1"/>
    <col min="4111" max="4111" width="6.42578125" style="4" customWidth="1"/>
    <col min="4112" max="4348" width="9.140625" style="4" customWidth="1"/>
    <col min="4349" max="4351" width="10.7109375" style="4"/>
    <col min="4352" max="4352" width="3.5703125" style="4" customWidth="1"/>
    <col min="4353" max="4353" width="39.42578125" style="4" customWidth="1"/>
    <col min="4354" max="4355" width="15.140625" style="4" customWidth="1"/>
    <col min="4356" max="4357" width="11.5703125" style="4" customWidth="1"/>
    <col min="4358" max="4358" width="22" style="4" customWidth="1"/>
    <col min="4359" max="4359" width="16.5703125" style="4" customWidth="1"/>
    <col min="4360" max="4364" width="17.85546875" style="4" customWidth="1"/>
    <col min="4365" max="4365" width="19.7109375" style="4" customWidth="1"/>
    <col min="4366" max="4366" width="14.140625" style="4" customWidth="1"/>
    <col min="4367" max="4367" width="6.42578125" style="4" customWidth="1"/>
    <col min="4368" max="4604" width="9.140625" style="4" customWidth="1"/>
    <col min="4605" max="4607" width="10.7109375" style="4"/>
    <col min="4608" max="4608" width="3.5703125" style="4" customWidth="1"/>
    <col min="4609" max="4609" width="39.42578125" style="4" customWidth="1"/>
    <col min="4610" max="4611" width="15.140625" style="4" customWidth="1"/>
    <col min="4612" max="4613" width="11.5703125" style="4" customWidth="1"/>
    <col min="4614" max="4614" width="22" style="4" customWidth="1"/>
    <col min="4615" max="4615" width="16.5703125" style="4" customWidth="1"/>
    <col min="4616" max="4620" width="17.85546875" style="4" customWidth="1"/>
    <col min="4621" max="4621" width="19.7109375" style="4" customWidth="1"/>
    <col min="4622" max="4622" width="14.140625" style="4" customWidth="1"/>
    <col min="4623" max="4623" width="6.42578125" style="4" customWidth="1"/>
    <col min="4624" max="4860" width="9.140625" style="4" customWidth="1"/>
    <col min="4861" max="4863" width="10.7109375" style="4"/>
    <col min="4864" max="4864" width="3.5703125" style="4" customWidth="1"/>
    <col min="4865" max="4865" width="39.42578125" style="4" customWidth="1"/>
    <col min="4866" max="4867" width="15.140625" style="4" customWidth="1"/>
    <col min="4868" max="4869" width="11.5703125" style="4" customWidth="1"/>
    <col min="4870" max="4870" width="22" style="4" customWidth="1"/>
    <col min="4871" max="4871" width="16.5703125" style="4" customWidth="1"/>
    <col min="4872" max="4876" width="17.85546875" style="4" customWidth="1"/>
    <col min="4877" max="4877" width="19.7109375" style="4" customWidth="1"/>
    <col min="4878" max="4878" width="14.140625" style="4" customWidth="1"/>
    <col min="4879" max="4879" width="6.42578125" style="4" customWidth="1"/>
    <col min="4880" max="5116" width="9.140625" style="4" customWidth="1"/>
    <col min="5117" max="5119" width="10.7109375" style="4"/>
    <col min="5120" max="5120" width="3.5703125" style="4" customWidth="1"/>
    <col min="5121" max="5121" width="39.42578125" style="4" customWidth="1"/>
    <col min="5122" max="5123" width="15.140625" style="4" customWidth="1"/>
    <col min="5124" max="5125" width="11.5703125" style="4" customWidth="1"/>
    <col min="5126" max="5126" width="22" style="4" customWidth="1"/>
    <col min="5127" max="5127" width="16.5703125" style="4" customWidth="1"/>
    <col min="5128" max="5132" width="17.85546875" style="4" customWidth="1"/>
    <col min="5133" max="5133" width="19.7109375" style="4" customWidth="1"/>
    <col min="5134" max="5134" width="14.140625" style="4" customWidth="1"/>
    <col min="5135" max="5135" width="6.42578125" style="4" customWidth="1"/>
    <col min="5136" max="5372" width="9.140625" style="4" customWidth="1"/>
    <col min="5373" max="5375" width="10.7109375" style="4"/>
    <col min="5376" max="5376" width="3.5703125" style="4" customWidth="1"/>
    <col min="5377" max="5377" width="39.42578125" style="4" customWidth="1"/>
    <col min="5378" max="5379" width="15.140625" style="4" customWidth="1"/>
    <col min="5380" max="5381" width="11.5703125" style="4" customWidth="1"/>
    <col min="5382" max="5382" width="22" style="4" customWidth="1"/>
    <col min="5383" max="5383" width="16.5703125" style="4" customWidth="1"/>
    <col min="5384" max="5388" width="17.85546875" style="4" customWidth="1"/>
    <col min="5389" max="5389" width="19.7109375" style="4" customWidth="1"/>
    <col min="5390" max="5390" width="14.140625" style="4" customWidth="1"/>
    <col min="5391" max="5391" width="6.42578125" style="4" customWidth="1"/>
    <col min="5392" max="5628" width="9.140625" style="4" customWidth="1"/>
    <col min="5629" max="5631" width="10.7109375" style="4"/>
    <col min="5632" max="5632" width="3.5703125" style="4" customWidth="1"/>
    <col min="5633" max="5633" width="39.42578125" style="4" customWidth="1"/>
    <col min="5634" max="5635" width="15.140625" style="4" customWidth="1"/>
    <col min="5636" max="5637" width="11.5703125" style="4" customWidth="1"/>
    <col min="5638" max="5638" width="22" style="4" customWidth="1"/>
    <col min="5639" max="5639" width="16.5703125" style="4" customWidth="1"/>
    <col min="5640" max="5644" width="17.85546875" style="4" customWidth="1"/>
    <col min="5645" max="5645" width="19.7109375" style="4" customWidth="1"/>
    <col min="5646" max="5646" width="14.140625" style="4" customWidth="1"/>
    <col min="5647" max="5647" width="6.42578125" style="4" customWidth="1"/>
    <col min="5648" max="5884" width="9.140625" style="4" customWidth="1"/>
    <col min="5885" max="5887" width="10.7109375" style="4"/>
    <col min="5888" max="5888" width="3.5703125" style="4" customWidth="1"/>
    <col min="5889" max="5889" width="39.42578125" style="4" customWidth="1"/>
    <col min="5890" max="5891" width="15.140625" style="4" customWidth="1"/>
    <col min="5892" max="5893" width="11.5703125" style="4" customWidth="1"/>
    <col min="5894" max="5894" width="22" style="4" customWidth="1"/>
    <col min="5895" max="5895" width="16.5703125" style="4" customWidth="1"/>
    <col min="5896" max="5900" width="17.85546875" style="4" customWidth="1"/>
    <col min="5901" max="5901" width="19.7109375" style="4" customWidth="1"/>
    <col min="5902" max="5902" width="14.140625" style="4" customWidth="1"/>
    <col min="5903" max="5903" width="6.42578125" style="4" customWidth="1"/>
    <col min="5904" max="6140" width="9.140625" style="4" customWidth="1"/>
    <col min="6141" max="6143" width="10.7109375" style="4"/>
    <col min="6144" max="6144" width="3.5703125" style="4" customWidth="1"/>
    <col min="6145" max="6145" width="39.42578125" style="4" customWidth="1"/>
    <col min="6146" max="6147" width="15.140625" style="4" customWidth="1"/>
    <col min="6148" max="6149" width="11.5703125" style="4" customWidth="1"/>
    <col min="6150" max="6150" width="22" style="4" customWidth="1"/>
    <col min="6151" max="6151" width="16.5703125" style="4" customWidth="1"/>
    <col min="6152" max="6156" width="17.85546875" style="4" customWidth="1"/>
    <col min="6157" max="6157" width="19.7109375" style="4" customWidth="1"/>
    <col min="6158" max="6158" width="14.140625" style="4" customWidth="1"/>
    <col min="6159" max="6159" width="6.42578125" style="4" customWidth="1"/>
    <col min="6160" max="6396" width="9.140625" style="4" customWidth="1"/>
    <col min="6397" max="6399" width="10.7109375" style="4"/>
    <col min="6400" max="6400" width="3.5703125" style="4" customWidth="1"/>
    <col min="6401" max="6401" width="39.42578125" style="4" customWidth="1"/>
    <col min="6402" max="6403" width="15.140625" style="4" customWidth="1"/>
    <col min="6404" max="6405" width="11.5703125" style="4" customWidth="1"/>
    <col min="6406" max="6406" width="22" style="4" customWidth="1"/>
    <col min="6407" max="6407" width="16.5703125" style="4" customWidth="1"/>
    <col min="6408" max="6412" width="17.85546875" style="4" customWidth="1"/>
    <col min="6413" max="6413" width="19.7109375" style="4" customWidth="1"/>
    <col min="6414" max="6414" width="14.140625" style="4" customWidth="1"/>
    <col min="6415" max="6415" width="6.42578125" style="4" customWidth="1"/>
    <col min="6416" max="6652" width="9.140625" style="4" customWidth="1"/>
    <col min="6653" max="6655" width="10.7109375" style="4"/>
    <col min="6656" max="6656" width="3.5703125" style="4" customWidth="1"/>
    <col min="6657" max="6657" width="39.42578125" style="4" customWidth="1"/>
    <col min="6658" max="6659" width="15.140625" style="4" customWidth="1"/>
    <col min="6660" max="6661" width="11.5703125" style="4" customWidth="1"/>
    <col min="6662" max="6662" width="22" style="4" customWidth="1"/>
    <col min="6663" max="6663" width="16.5703125" style="4" customWidth="1"/>
    <col min="6664" max="6668" width="17.85546875" style="4" customWidth="1"/>
    <col min="6669" max="6669" width="19.7109375" style="4" customWidth="1"/>
    <col min="6670" max="6670" width="14.140625" style="4" customWidth="1"/>
    <col min="6671" max="6671" width="6.42578125" style="4" customWidth="1"/>
    <col min="6672" max="6908" width="9.140625" style="4" customWidth="1"/>
    <col min="6909" max="6911" width="10.7109375" style="4"/>
    <col min="6912" max="6912" width="3.5703125" style="4" customWidth="1"/>
    <col min="6913" max="6913" width="39.42578125" style="4" customWidth="1"/>
    <col min="6914" max="6915" width="15.140625" style="4" customWidth="1"/>
    <col min="6916" max="6917" width="11.5703125" style="4" customWidth="1"/>
    <col min="6918" max="6918" width="22" style="4" customWidth="1"/>
    <col min="6919" max="6919" width="16.5703125" style="4" customWidth="1"/>
    <col min="6920" max="6924" width="17.85546875" style="4" customWidth="1"/>
    <col min="6925" max="6925" width="19.7109375" style="4" customWidth="1"/>
    <col min="6926" max="6926" width="14.140625" style="4" customWidth="1"/>
    <col min="6927" max="6927" width="6.42578125" style="4" customWidth="1"/>
    <col min="6928" max="7164" width="9.140625" style="4" customWidth="1"/>
    <col min="7165" max="7167" width="10.7109375" style="4"/>
    <col min="7168" max="7168" width="3.5703125" style="4" customWidth="1"/>
    <col min="7169" max="7169" width="39.42578125" style="4" customWidth="1"/>
    <col min="7170" max="7171" width="15.140625" style="4" customWidth="1"/>
    <col min="7172" max="7173" width="11.5703125" style="4" customWidth="1"/>
    <col min="7174" max="7174" width="22" style="4" customWidth="1"/>
    <col min="7175" max="7175" width="16.5703125" style="4" customWidth="1"/>
    <col min="7176" max="7180" width="17.85546875" style="4" customWidth="1"/>
    <col min="7181" max="7181" width="19.7109375" style="4" customWidth="1"/>
    <col min="7182" max="7182" width="14.140625" style="4" customWidth="1"/>
    <col min="7183" max="7183" width="6.42578125" style="4" customWidth="1"/>
    <col min="7184" max="7420" width="9.140625" style="4" customWidth="1"/>
    <col min="7421" max="7423" width="10.7109375" style="4"/>
    <col min="7424" max="7424" width="3.5703125" style="4" customWidth="1"/>
    <col min="7425" max="7425" width="39.42578125" style="4" customWidth="1"/>
    <col min="7426" max="7427" width="15.140625" style="4" customWidth="1"/>
    <col min="7428" max="7429" width="11.5703125" style="4" customWidth="1"/>
    <col min="7430" max="7430" width="22" style="4" customWidth="1"/>
    <col min="7431" max="7431" width="16.5703125" style="4" customWidth="1"/>
    <col min="7432" max="7436" width="17.85546875" style="4" customWidth="1"/>
    <col min="7437" max="7437" width="19.7109375" style="4" customWidth="1"/>
    <col min="7438" max="7438" width="14.140625" style="4" customWidth="1"/>
    <col min="7439" max="7439" width="6.42578125" style="4" customWidth="1"/>
    <col min="7440" max="7676" width="9.140625" style="4" customWidth="1"/>
    <col min="7677" max="7679" width="10.7109375" style="4"/>
    <col min="7680" max="7680" width="3.5703125" style="4" customWidth="1"/>
    <col min="7681" max="7681" width="39.42578125" style="4" customWidth="1"/>
    <col min="7682" max="7683" width="15.140625" style="4" customWidth="1"/>
    <col min="7684" max="7685" width="11.5703125" style="4" customWidth="1"/>
    <col min="7686" max="7686" width="22" style="4" customWidth="1"/>
    <col min="7687" max="7687" width="16.5703125" style="4" customWidth="1"/>
    <col min="7688" max="7692" width="17.85546875" style="4" customWidth="1"/>
    <col min="7693" max="7693" width="19.7109375" style="4" customWidth="1"/>
    <col min="7694" max="7694" width="14.140625" style="4" customWidth="1"/>
    <col min="7695" max="7695" width="6.42578125" style="4" customWidth="1"/>
    <col min="7696" max="7932" width="9.140625" style="4" customWidth="1"/>
    <col min="7933" max="7935" width="10.7109375" style="4"/>
    <col min="7936" max="7936" width="3.5703125" style="4" customWidth="1"/>
    <col min="7937" max="7937" width="39.42578125" style="4" customWidth="1"/>
    <col min="7938" max="7939" width="15.140625" style="4" customWidth="1"/>
    <col min="7940" max="7941" width="11.5703125" style="4" customWidth="1"/>
    <col min="7942" max="7942" width="22" style="4" customWidth="1"/>
    <col min="7943" max="7943" width="16.5703125" style="4" customWidth="1"/>
    <col min="7944" max="7948" width="17.85546875" style="4" customWidth="1"/>
    <col min="7949" max="7949" width="19.7109375" style="4" customWidth="1"/>
    <col min="7950" max="7950" width="14.140625" style="4" customWidth="1"/>
    <col min="7951" max="7951" width="6.42578125" style="4" customWidth="1"/>
    <col min="7952" max="8188" width="9.140625" style="4" customWidth="1"/>
    <col min="8189" max="8191" width="10.7109375" style="4"/>
    <col min="8192" max="8192" width="3.5703125" style="4" customWidth="1"/>
    <col min="8193" max="8193" width="39.42578125" style="4" customWidth="1"/>
    <col min="8194" max="8195" width="15.140625" style="4" customWidth="1"/>
    <col min="8196" max="8197" width="11.5703125" style="4" customWidth="1"/>
    <col min="8198" max="8198" width="22" style="4" customWidth="1"/>
    <col min="8199" max="8199" width="16.5703125" style="4" customWidth="1"/>
    <col min="8200" max="8204" width="17.85546875" style="4" customWidth="1"/>
    <col min="8205" max="8205" width="19.7109375" style="4" customWidth="1"/>
    <col min="8206" max="8206" width="14.140625" style="4" customWidth="1"/>
    <col min="8207" max="8207" width="6.42578125" style="4" customWidth="1"/>
    <col min="8208" max="8444" width="9.140625" style="4" customWidth="1"/>
    <col min="8445" max="8447" width="10.7109375" style="4"/>
    <col min="8448" max="8448" width="3.5703125" style="4" customWidth="1"/>
    <col min="8449" max="8449" width="39.42578125" style="4" customWidth="1"/>
    <col min="8450" max="8451" width="15.140625" style="4" customWidth="1"/>
    <col min="8452" max="8453" width="11.5703125" style="4" customWidth="1"/>
    <col min="8454" max="8454" width="22" style="4" customWidth="1"/>
    <col min="8455" max="8455" width="16.5703125" style="4" customWidth="1"/>
    <col min="8456" max="8460" width="17.85546875" style="4" customWidth="1"/>
    <col min="8461" max="8461" width="19.7109375" style="4" customWidth="1"/>
    <col min="8462" max="8462" width="14.140625" style="4" customWidth="1"/>
    <col min="8463" max="8463" width="6.42578125" style="4" customWidth="1"/>
    <col min="8464" max="8700" width="9.140625" style="4" customWidth="1"/>
    <col min="8701" max="8703" width="10.7109375" style="4"/>
    <col min="8704" max="8704" width="3.5703125" style="4" customWidth="1"/>
    <col min="8705" max="8705" width="39.42578125" style="4" customWidth="1"/>
    <col min="8706" max="8707" width="15.140625" style="4" customWidth="1"/>
    <col min="8708" max="8709" width="11.5703125" style="4" customWidth="1"/>
    <col min="8710" max="8710" width="22" style="4" customWidth="1"/>
    <col min="8711" max="8711" width="16.5703125" style="4" customWidth="1"/>
    <col min="8712" max="8716" width="17.85546875" style="4" customWidth="1"/>
    <col min="8717" max="8717" width="19.7109375" style="4" customWidth="1"/>
    <col min="8718" max="8718" width="14.140625" style="4" customWidth="1"/>
    <col min="8719" max="8719" width="6.42578125" style="4" customWidth="1"/>
    <col min="8720" max="8956" width="9.140625" style="4" customWidth="1"/>
    <col min="8957" max="8959" width="10.7109375" style="4"/>
    <col min="8960" max="8960" width="3.5703125" style="4" customWidth="1"/>
    <col min="8961" max="8961" width="39.42578125" style="4" customWidth="1"/>
    <col min="8962" max="8963" width="15.140625" style="4" customWidth="1"/>
    <col min="8964" max="8965" width="11.5703125" style="4" customWidth="1"/>
    <col min="8966" max="8966" width="22" style="4" customWidth="1"/>
    <col min="8967" max="8967" width="16.5703125" style="4" customWidth="1"/>
    <col min="8968" max="8972" width="17.85546875" style="4" customWidth="1"/>
    <col min="8973" max="8973" width="19.7109375" style="4" customWidth="1"/>
    <col min="8974" max="8974" width="14.140625" style="4" customWidth="1"/>
    <col min="8975" max="8975" width="6.42578125" style="4" customWidth="1"/>
    <col min="8976" max="9212" width="9.140625" style="4" customWidth="1"/>
    <col min="9213" max="9215" width="10.7109375" style="4"/>
    <col min="9216" max="9216" width="3.5703125" style="4" customWidth="1"/>
    <col min="9217" max="9217" width="39.42578125" style="4" customWidth="1"/>
    <col min="9218" max="9219" width="15.140625" style="4" customWidth="1"/>
    <col min="9220" max="9221" width="11.5703125" style="4" customWidth="1"/>
    <col min="9222" max="9222" width="22" style="4" customWidth="1"/>
    <col min="9223" max="9223" width="16.5703125" style="4" customWidth="1"/>
    <col min="9224" max="9228" width="17.85546875" style="4" customWidth="1"/>
    <col min="9229" max="9229" width="19.7109375" style="4" customWidth="1"/>
    <col min="9230" max="9230" width="14.140625" style="4" customWidth="1"/>
    <col min="9231" max="9231" width="6.42578125" style="4" customWidth="1"/>
    <col min="9232" max="9468" width="9.140625" style="4" customWidth="1"/>
    <col min="9469" max="9471" width="10.7109375" style="4"/>
    <col min="9472" max="9472" width="3.5703125" style="4" customWidth="1"/>
    <col min="9473" max="9473" width="39.42578125" style="4" customWidth="1"/>
    <col min="9474" max="9475" width="15.140625" style="4" customWidth="1"/>
    <col min="9476" max="9477" width="11.5703125" style="4" customWidth="1"/>
    <col min="9478" max="9478" width="22" style="4" customWidth="1"/>
    <col min="9479" max="9479" width="16.5703125" style="4" customWidth="1"/>
    <col min="9480" max="9484" width="17.85546875" style="4" customWidth="1"/>
    <col min="9485" max="9485" width="19.7109375" style="4" customWidth="1"/>
    <col min="9486" max="9486" width="14.140625" style="4" customWidth="1"/>
    <col min="9487" max="9487" width="6.42578125" style="4" customWidth="1"/>
    <col min="9488" max="9724" width="9.140625" style="4" customWidth="1"/>
    <col min="9725" max="9727" width="10.7109375" style="4"/>
    <col min="9728" max="9728" width="3.5703125" style="4" customWidth="1"/>
    <col min="9729" max="9729" width="39.42578125" style="4" customWidth="1"/>
    <col min="9730" max="9731" width="15.140625" style="4" customWidth="1"/>
    <col min="9732" max="9733" width="11.5703125" style="4" customWidth="1"/>
    <col min="9734" max="9734" width="22" style="4" customWidth="1"/>
    <col min="9735" max="9735" width="16.5703125" style="4" customWidth="1"/>
    <col min="9736" max="9740" width="17.85546875" style="4" customWidth="1"/>
    <col min="9741" max="9741" width="19.7109375" style="4" customWidth="1"/>
    <col min="9742" max="9742" width="14.140625" style="4" customWidth="1"/>
    <col min="9743" max="9743" width="6.42578125" style="4" customWidth="1"/>
    <col min="9744" max="9980" width="9.140625" style="4" customWidth="1"/>
    <col min="9981" max="9983" width="10.7109375" style="4"/>
    <col min="9984" max="9984" width="3.5703125" style="4" customWidth="1"/>
    <col min="9985" max="9985" width="39.42578125" style="4" customWidth="1"/>
    <col min="9986" max="9987" width="15.140625" style="4" customWidth="1"/>
    <col min="9988" max="9989" width="11.5703125" style="4" customWidth="1"/>
    <col min="9990" max="9990" width="22" style="4" customWidth="1"/>
    <col min="9991" max="9991" width="16.5703125" style="4" customWidth="1"/>
    <col min="9992" max="9996" width="17.85546875" style="4" customWidth="1"/>
    <col min="9997" max="9997" width="19.7109375" style="4" customWidth="1"/>
    <col min="9998" max="9998" width="14.140625" style="4" customWidth="1"/>
    <col min="9999" max="9999" width="6.42578125" style="4" customWidth="1"/>
    <col min="10000" max="10236" width="9.140625" style="4" customWidth="1"/>
    <col min="10237" max="10239" width="10.7109375" style="4"/>
    <col min="10240" max="10240" width="3.5703125" style="4" customWidth="1"/>
    <col min="10241" max="10241" width="39.42578125" style="4" customWidth="1"/>
    <col min="10242" max="10243" width="15.140625" style="4" customWidth="1"/>
    <col min="10244" max="10245" width="11.5703125" style="4" customWidth="1"/>
    <col min="10246" max="10246" width="22" style="4" customWidth="1"/>
    <col min="10247" max="10247" width="16.5703125" style="4" customWidth="1"/>
    <col min="10248" max="10252" width="17.85546875" style="4" customWidth="1"/>
    <col min="10253" max="10253" width="19.7109375" style="4" customWidth="1"/>
    <col min="10254" max="10254" width="14.140625" style="4" customWidth="1"/>
    <col min="10255" max="10255" width="6.42578125" style="4" customWidth="1"/>
    <col min="10256" max="10492" width="9.140625" style="4" customWidth="1"/>
    <col min="10493" max="10495" width="10.7109375" style="4"/>
    <col min="10496" max="10496" width="3.5703125" style="4" customWidth="1"/>
    <col min="10497" max="10497" width="39.42578125" style="4" customWidth="1"/>
    <col min="10498" max="10499" width="15.140625" style="4" customWidth="1"/>
    <col min="10500" max="10501" width="11.5703125" style="4" customWidth="1"/>
    <col min="10502" max="10502" width="22" style="4" customWidth="1"/>
    <col min="10503" max="10503" width="16.5703125" style="4" customWidth="1"/>
    <col min="10504" max="10508" width="17.85546875" style="4" customWidth="1"/>
    <col min="10509" max="10509" width="19.7109375" style="4" customWidth="1"/>
    <col min="10510" max="10510" width="14.140625" style="4" customWidth="1"/>
    <col min="10511" max="10511" width="6.42578125" style="4" customWidth="1"/>
    <col min="10512" max="10748" width="9.140625" style="4" customWidth="1"/>
    <col min="10749" max="10751" width="10.7109375" style="4"/>
    <col min="10752" max="10752" width="3.5703125" style="4" customWidth="1"/>
    <col min="10753" max="10753" width="39.42578125" style="4" customWidth="1"/>
    <col min="10754" max="10755" width="15.140625" style="4" customWidth="1"/>
    <col min="10756" max="10757" width="11.5703125" style="4" customWidth="1"/>
    <col min="10758" max="10758" width="22" style="4" customWidth="1"/>
    <col min="10759" max="10759" width="16.5703125" style="4" customWidth="1"/>
    <col min="10760" max="10764" width="17.85546875" style="4" customWidth="1"/>
    <col min="10765" max="10765" width="19.7109375" style="4" customWidth="1"/>
    <col min="10766" max="10766" width="14.140625" style="4" customWidth="1"/>
    <col min="10767" max="10767" width="6.42578125" style="4" customWidth="1"/>
    <col min="10768" max="11004" width="9.140625" style="4" customWidth="1"/>
    <col min="11005" max="11007" width="10.7109375" style="4"/>
    <col min="11008" max="11008" width="3.5703125" style="4" customWidth="1"/>
    <col min="11009" max="11009" width="39.42578125" style="4" customWidth="1"/>
    <col min="11010" max="11011" width="15.140625" style="4" customWidth="1"/>
    <col min="11012" max="11013" width="11.5703125" style="4" customWidth="1"/>
    <col min="11014" max="11014" width="22" style="4" customWidth="1"/>
    <col min="11015" max="11015" width="16.5703125" style="4" customWidth="1"/>
    <col min="11016" max="11020" width="17.85546875" style="4" customWidth="1"/>
    <col min="11021" max="11021" width="19.7109375" style="4" customWidth="1"/>
    <col min="11022" max="11022" width="14.140625" style="4" customWidth="1"/>
    <col min="11023" max="11023" width="6.42578125" style="4" customWidth="1"/>
    <col min="11024" max="11260" width="9.140625" style="4" customWidth="1"/>
    <col min="11261" max="11263" width="10.7109375" style="4"/>
    <col min="11264" max="11264" width="3.5703125" style="4" customWidth="1"/>
    <col min="11265" max="11265" width="39.42578125" style="4" customWidth="1"/>
    <col min="11266" max="11267" width="15.140625" style="4" customWidth="1"/>
    <col min="11268" max="11269" width="11.5703125" style="4" customWidth="1"/>
    <col min="11270" max="11270" width="22" style="4" customWidth="1"/>
    <col min="11271" max="11271" width="16.5703125" style="4" customWidth="1"/>
    <col min="11272" max="11276" width="17.85546875" style="4" customWidth="1"/>
    <col min="11277" max="11277" width="19.7109375" style="4" customWidth="1"/>
    <col min="11278" max="11278" width="14.140625" style="4" customWidth="1"/>
    <col min="11279" max="11279" width="6.42578125" style="4" customWidth="1"/>
    <col min="11280" max="11516" width="9.140625" style="4" customWidth="1"/>
    <col min="11517" max="11519" width="10.7109375" style="4"/>
    <col min="11520" max="11520" width="3.5703125" style="4" customWidth="1"/>
    <col min="11521" max="11521" width="39.42578125" style="4" customWidth="1"/>
    <col min="11522" max="11523" width="15.140625" style="4" customWidth="1"/>
    <col min="11524" max="11525" width="11.5703125" style="4" customWidth="1"/>
    <col min="11526" max="11526" width="22" style="4" customWidth="1"/>
    <col min="11527" max="11527" width="16.5703125" style="4" customWidth="1"/>
    <col min="11528" max="11532" width="17.85546875" style="4" customWidth="1"/>
    <col min="11533" max="11533" width="19.7109375" style="4" customWidth="1"/>
    <col min="11534" max="11534" width="14.140625" style="4" customWidth="1"/>
    <col min="11535" max="11535" width="6.42578125" style="4" customWidth="1"/>
    <col min="11536" max="11772" width="9.140625" style="4" customWidth="1"/>
    <col min="11773" max="11775" width="10.7109375" style="4"/>
    <col min="11776" max="11776" width="3.5703125" style="4" customWidth="1"/>
    <col min="11777" max="11777" width="39.42578125" style="4" customWidth="1"/>
    <col min="11778" max="11779" width="15.140625" style="4" customWidth="1"/>
    <col min="11780" max="11781" width="11.5703125" style="4" customWidth="1"/>
    <col min="11782" max="11782" width="22" style="4" customWidth="1"/>
    <col min="11783" max="11783" width="16.5703125" style="4" customWidth="1"/>
    <col min="11784" max="11788" width="17.85546875" style="4" customWidth="1"/>
    <col min="11789" max="11789" width="19.7109375" style="4" customWidth="1"/>
    <col min="11790" max="11790" width="14.140625" style="4" customWidth="1"/>
    <col min="11791" max="11791" width="6.42578125" style="4" customWidth="1"/>
    <col min="11792" max="12028" width="9.140625" style="4" customWidth="1"/>
    <col min="12029" max="12031" width="10.7109375" style="4"/>
    <col min="12032" max="12032" width="3.5703125" style="4" customWidth="1"/>
    <col min="12033" max="12033" width="39.42578125" style="4" customWidth="1"/>
    <col min="12034" max="12035" width="15.140625" style="4" customWidth="1"/>
    <col min="12036" max="12037" width="11.5703125" style="4" customWidth="1"/>
    <col min="12038" max="12038" width="22" style="4" customWidth="1"/>
    <col min="12039" max="12039" width="16.5703125" style="4" customWidth="1"/>
    <col min="12040" max="12044" width="17.85546875" style="4" customWidth="1"/>
    <col min="12045" max="12045" width="19.7109375" style="4" customWidth="1"/>
    <col min="12046" max="12046" width="14.140625" style="4" customWidth="1"/>
    <col min="12047" max="12047" width="6.42578125" style="4" customWidth="1"/>
    <col min="12048" max="12284" width="9.140625" style="4" customWidth="1"/>
    <col min="12285" max="12287" width="10.7109375" style="4"/>
    <col min="12288" max="12288" width="3.5703125" style="4" customWidth="1"/>
    <col min="12289" max="12289" width="39.42578125" style="4" customWidth="1"/>
    <col min="12290" max="12291" width="15.140625" style="4" customWidth="1"/>
    <col min="12292" max="12293" width="11.5703125" style="4" customWidth="1"/>
    <col min="12294" max="12294" width="22" style="4" customWidth="1"/>
    <col min="12295" max="12295" width="16.5703125" style="4" customWidth="1"/>
    <col min="12296" max="12300" width="17.85546875" style="4" customWidth="1"/>
    <col min="12301" max="12301" width="19.7109375" style="4" customWidth="1"/>
    <col min="12302" max="12302" width="14.140625" style="4" customWidth="1"/>
    <col min="12303" max="12303" width="6.42578125" style="4" customWidth="1"/>
    <col min="12304" max="12540" width="9.140625" style="4" customWidth="1"/>
    <col min="12541" max="12543" width="10.7109375" style="4"/>
    <col min="12544" max="12544" width="3.5703125" style="4" customWidth="1"/>
    <col min="12545" max="12545" width="39.42578125" style="4" customWidth="1"/>
    <col min="12546" max="12547" width="15.140625" style="4" customWidth="1"/>
    <col min="12548" max="12549" width="11.5703125" style="4" customWidth="1"/>
    <col min="12550" max="12550" width="22" style="4" customWidth="1"/>
    <col min="12551" max="12551" width="16.5703125" style="4" customWidth="1"/>
    <col min="12552" max="12556" width="17.85546875" style="4" customWidth="1"/>
    <col min="12557" max="12557" width="19.7109375" style="4" customWidth="1"/>
    <col min="12558" max="12558" width="14.140625" style="4" customWidth="1"/>
    <col min="12559" max="12559" width="6.42578125" style="4" customWidth="1"/>
    <col min="12560" max="12796" width="9.140625" style="4" customWidth="1"/>
    <col min="12797" max="12799" width="10.7109375" style="4"/>
    <col min="12800" max="12800" width="3.5703125" style="4" customWidth="1"/>
    <col min="12801" max="12801" width="39.42578125" style="4" customWidth="1"/>
    <col min="12802" max="12803" width="15.140625" style="4" customWidth="1"/>
    <col min="12804" max="12805" width="11.5703125" style="4" customWidth="1"/>
    <col min="12806" max="12806" width="22" style="4" customWidth="1"/>
    <col min="12807" max="12807" width="16.5703125" style="4" customWidth="1"/>
    <col min="12808" max="12812" width="17.85546875" style="4" customWidth="1"/>
    <col min="12813" max="12813" width="19.7109375" style="4" customWidth="1"/>
    <col min="12814" max="12814" width="14.140625" style="4" customWidth="1"/>
    <col min="12815" max="12815" width="6.42578125" style="4" customWidth="1"/>
    <col min="12816" max="13052" width="9.140625" style="4" customWidth="1"/>
    <col min="13053" max="13055" width="10.7109375" style="4"/>
    <col min="13056" max="13056" width="3.5703125" style="4" customWidth="1"/>
    <col min="13057" max="13057" width="39.42578125" style="4" customWidth="1"/>
    <col min="13058" max="13059" width="15.140625" style="4" customWidth="1"/>
    <col min="13060" max="13061" width="11.5703125" style="4" customWidth="1"/>
    <col min="13062" max="13062" width="22" style="4" customWidth="1"/>
    <col min="13063" max="13063" width="16.5703125" style="4" customWidth="1"/>
    <col min="13064" max="13068" width="17.85546875" style="4" customWidth="1"/>
    <col min="13069" max="13069" width="19.7109375" style="4" customWidth="1"/>
    <col min="13070" max="13070" width="14.140625" style="4" customWidth="1"/>
    <col min="13071" max="13071" width="6.42578125" style="4" customWidth="1"/>
    <col min="13072" max="13308" width="9.140625" style="4" customWidth="1"/>
    <col min="13309" max="13311" width="10.7109375" style="4"/>
    <col min="13312" max="13312" width="3.5703125" style="4" customWidth="1"/>
    <col min="13313" max="13313" width="39.42578125" style="4" customWidth="1"/>
    <col min="13314" max="13315" width="15.140625" style="4" customWidth="1"/>
    <col min="13316" max="13317" width="11.5703125" style="4" customWidth="1"/>
    <col min="13318" max="13318" width="22" style="4" customWidth="1"/>
    <col min="13319" max="13319" width="16.5703125" style="4" customWidth="1"/>
    <col min="13320" max="13324" width="17.85546875" style="4" customWidth="1"/>
    <col min="13325" max="13325" width="19.7109375" style="4" customWidth="1"/>
    <col min="13326" max="13326" width="14.140625" style="4" customWidth="1"/>
    <col min="13327" max="13327" width="6.42578125" style="4" customWidth="1"/>
    <col min="13328" max="13564" width="9.140625" style="4" customWidth="1"/>
    <col min="13565" max="13567" width="10.7109375" style="4"/>
    <col min="13568" max="13568" width="3.5703125" style="4" customWidth="1"/>
    <col min="13569" max="13569" width="39.42578125" style="4" customWidth="1"/>
    <col min="13570" max="13571" width="15.140625" style="4" customWidth="1"/>
    <col min="13572" max="13573" width="11.5703125" style="4" customWidth="1"/>
    <col min="13574" max="13574" width="22" style="4" customWidth="1"/>
    <col min="13575" max="13575" width="16.5703125" style="4" customWidth="1"/>
    <col min="13576" max="13580" width="17.85546875" style="4" customWidth="1"/>
    <col min="13581" max="13581" width="19.7109375" style="4" customWidth="1"/>
    <col min="13582" max="13582" width="14.140625" style="4" customWidth="1"/>
    <col min="13583" max="13583" width="6.42578125" style="4" customWidth="1"/>
    <col min="13584" max="13820" width="9.140625" style="4" customWidth="1"/>
    <col min="13821" max="13823" width="10.7109375" style="4"/>
    <col min="13824" max="13824" width="3.5703125" style="4" customWidth="1"/>
    <col min="13825" max="13825" width="39.42578125" style="4" customWidth="1"/>
    <col min="13826" max="13827" width="15.140625" style="4" customWidth="1"/>
    <col min="13828" max="13829" width="11.5703125" style="4" customWidth="1"/>
    <col min="13830" max="13830" width="22" style="4" customWidth="1"/>
    <col min="13831" max="13831" width="16.5703125" style="4" customWidth="1"/>
    <col min="13832" max="13836" width="17.85546875" style="4" customWidth="1"/>
    <col min="13837" max="13837" width="19.7109375" style="4" customWidth="1"/>
    <col min="13838" max="13838" width="14.140625" style="4" customWidth="1"/>
    <col min="13839" max="13839" width="6.42578125" style="4" customWidth="1"/>
    <col min="13840" max="14076" width="9.140625" style="4" customWidth="1"/>
    <col min="14077" max="14079" width="10.7109375" style="4"/>
    <col min="14080" max="14080" width="3.5703125" style="4" customWidth="1"/>
    <col min="14081" max="14081" width="39.42578125" style="4" customWidth="1"/>
    <col min="14082" max="14083" width="15.140625" style="4" customWidth="1"/>
    <col min="14084" max="14085" width="11.5703125" style="4" customWidth="1"/>
    <col min="14086" max="14086" width="22" style="4" customWidth="1"/>
    <col min="14087" max="14087" width="16.5703125" style="4" customWidth="1"/>
    <col min="14088" max="14092" width="17.85546875" style="4" customWidth="1"/>
    <col min="14093" max="14093" width="19.7109375" style="4" customWidth="1"/>
    <col min="14094" max="14094" width="14.140625" style="4" customWidth="1"/>
    <col min="14095" max="14095" width="6.42578125" style="4" customWidth="1"/>
    <col min="14096" max="14332" width="9.140625" style="4" customWidth="1"/>
    <col min="14333" max="14335" width="10.7109375" style="4"/>
    <col min="14336" max="14336" width="3.5703125" style="4" customWidth="1"/>
    <col min="14337" max="14337" width="39.42578125" style="4" customWidth="1"/>
    <col min="14338" max="14339" width="15.140625" style="4" customWidth="1"/>
    <col min="14340" max="14341" width="11.5703125" style="4" customWidth="1"/>
    <col min="14342" max="14342" width="22" style="4" customWidth="1"/>
    <col min="14343" max="14343" width="16.5703125" style="4" customWidth="1"/>
    <col min="14344" max="14348" width="17.85546875" style="4" customWidth="1"/>
    <col min="14349" max="14349" width="19.7109375" style="4" customWidth="1"/>
    <col min="14350" max="14350" width="14.140625" style="4" customWidth="1"/>
    <col min="14351" max="14351" width="6.42578125" style="4" customWidth="1"/>
    <col min="14352" max="14588" width="9.140625" style="4" customWidth="1"/>
    <col min="14589" max="14591" width="10.7109375" style="4"/>
    <col min="14592" max="14592" width="3.5703125" style="4" customWidth="1"/>
    <col min="14593" max="14593" width="39.42578125" style="4" customWidth="1"/>
    <col min="14594" max="14595" width="15.140625" style="4" customWidth="1"/>
    <col min="14596" max="14597" width="11.5703125" style="4" customWidth="1"/>
    <col min="14598" max="14598" width="22" style="4" customWidth="1"/>
    <col min="14599" max="14599" width="16.5703125" style="4" customWidth="1"/>
    <col min="14600" max="14604" width="17.85546875" style="4" customWidth="1"/>
    <col min="14605" max="14605" width="19.7109375" style="4" customWidth="1"/>
    <col min="14606" max="14606" width="14.140625" style="4" customWidth="1"/>
    <col min="14607" max="14607" width="6.42578125" style="4" customWidth="1"/>
    <col min="14608" max="14844" width="9.140625" style="4" customWidth="1"/>
    <col min="14845" max="14847" width="10.7109375" style="4"/>
    <col min="14848" max="14848" width="3.5703125" style="4" customWidth="1"/>
    <col min="14849" max="14849" width="39.42578125" style="4" customWidth="1"/>
    <col min="14850" max="14851" width="15.140625" style="4" customWidth="1"/>
    <col min="14852" max="14853" width="11.5703125" style="4" customWidth="1"/>
    <col min="14854" max="14854" width="22" style="4" customWidth="1"/>
    <col min="14855" max="14855" width="16.5703125" style="4" customWidth="1"/>
    <col min="14856" max="14860" width="17.85546875" style="4" customWidth="1"/>
    <col min="14861" max="14861" width="19.7109375" style="4" customWidth="1"/>
    <col min="14862" max="14862" width="14.140625" style="4" customWidth="1"/>
    <col min="14863" max="14863" width="6.42578125" style="4" customWidth="1"/>
    <col min="14864" max="15100" width="9.140625" style="4" customWidth="1"/>
    <col min="15101" max="15103" width="10.7109375" style="4"/>
    <col min="15104" max="15104" width="3.5703125" style="4" customWidth="1"/>
    <col min="15105" max="15105" width="39.42578125" style="4" customWidth="1"/>
    <col min="15106" max="15107" width="15.140625" style="4" customWidth="1"/>
    <col min="15108" max="15109" width="11.5703125" style="4" customWidth="1"/>
    <col min="15110" max="15110" width="22" style="4" customWidth="1"/>
    <col min="15111" max="15111" width="16.5703125" style="4" customWidth="1"/>
    <col min="15112" max="15116" width="17.85546875" style="4" customWidth="1"/>
    <col min="15117" max="15117" width="19.7109375" style="4" customWidth="1"/>
    <col min="15118" max="15118" width="14.140625" style="4" customWidth="1"/>
    <col min="15119" max="15119" width="6.42578125" style="4" customWidth="1"/>
    <col min="15120" max="15356" width="9.140625" style="4" customWidth="1"/>
    <col min="15357" max="15359" width="10.7109375" style="4"/>
    <col min="15360" max="15360" width="3.5703125" style="4" customWidth="1"/>
    <col min="15361" max="15361" width="39.42578125" style="4" customWidth="1"/>
    <col min="15362" max="15363" width="15.140625" style="4" customWidth="1"/>
    <col min="15364" max="15365" width="11.5703125" style="4" customWidth="1"/>
    <col min="15366" max="15366" width="22" style="4" customWidth="1"/>
    <col min="15367" max="15367" width="16.5703125" style="4" customWidth="1"/>
    <col min="15368" max="15372" width="17.85546875" style="4" customWidth="1"/>
    <col min="15373" max="15373" width="19.7109375" style="4" customWidth="1"/>
    <col min="15374" max="15374" width="14.140625" style="4" customWidth="1"/>
    <col min="15375" max="15375" width="6.42578125" style="4" customWidth="1"/>
    <col min="15376" max="15612" width="9.140625" style="4" customWidth="1"/>
    <col min="15613" max="15615" width="10.7109375" style="4"/>
    <col min="15616" max="15616" width="3.5703125" style="4" customWidth="1"/>
    <col min="15617" max="15617" width="39.42578125" style="4" customWidth="1"/>
    <col min="15618" max="15619" width="15.140625" style="4" customWidth="1"/>
    <col min="15620" max="15621" width="11.5703125" style="4" customWidth="1"/>
    <col min="15622" max="15622" width="22" style="4" customWidth="1"/>
    <col min="15623" max="15623" width="16.5703125" style="4" customWidth="1"/>
    <col min="15624" max="15628" width="17.85546875" style="4" customWidth="1"/>
    <col min="15629" max="15629" width="19.7109375" style="4" customWidth="1"/>
    <col min="15630" max="15630" width="14.140625" style="4" customWidth="1"/>
    <col min="15631" max="15631" width="6.42578125" style="4" customWidth="1"/>
    <col min="15632" max="15868" width="9.140625" style="4" customWidth="1"/>
    <col min="15869" max="15871" width="10.7109375" style="4"/>
    <col min="15872" max="15872" width="3.5703125" style="4" customWidth="1"/>
    <col min="15873" max="15873" width="39.42578125" style="4" customWidth="1"/>
    <col min="15874" max="15875" width="15.140625" style="4" customWidth="1"/>
    <col min="15876" max="15877" width="11.5703125" style="4" customWidth="1"/>
    <col min="15878" max="15878" width="22" style="4" customWidth="1"/>
    <col min="15879" max="15879" width="16.5703125" style="4" customWidth="1"/>
    <col min="15880" max="15884" width="17.85546875" style="4" customWidth="1"/>
    <col min="15885" max="15885" width="19.7109375" style="4" customWidth="1"/>
    <col min="15886" max="15886" width="14.140625" style="4" customWidth="1"/>
    <col min="15887" max="15887" width="6.42578125" style="4" customWidth="1"/>
    <col min="15888" max="16124" width="9.140625" style="4" customWidth="1"/>
    <col min="16125" max="16127" width="10.7109375" style="4"/>
    <col min="16128" max="16128" width="3.5703125" style="4" customWidth="1"/>
    <col min="16129" max="16129" width="39.42578125" style="4" customWidth="1"/>
    <col min="16130" max="16131" width="15.140625" style="4" customWidth="1"/>
    <col min="16132" max="16133" width="11.5703125" style="4" customWidth="1"/>
    <col min="16134" max="16134" width="22" style="4" customWidth="1"/>
    <col min="16135" max="16135" width="16.5703125" style="4" customWidth="1"/>
    <col min="16136" max="16140" width="17.85546875" style="4" customWidth="1"/>
    <col min="16141" max="16141" width="19.7109375" style="4" customWidth="1"/>
    <col min="16142" max="16142" width="14.140625" style="4" customWidth="1"/>
    <col min="16143" max="16143" width="6.42578125" style="4" customWidth="1"/>
    <col min="16144" max="16380" width="9.140625" style="4" customWidth="1"/>
    <col min="16381" max="16384" width="10.7109375" style="4"/>
  </cols>
  <sheetData>
    <row r="1" spans="1:16" s="21" customFormat="1" ht="14.1" customHeight="1" x14ac:dyDescent="0.25">
      <c r="A1" s="1084" t="str">
        <f>'Investment Prop'!A1:N1</f>
        <v>NAME OF INSURANCE COMPANY</v>
      </c>
      <c r="B1" s="1084"/>
      <c r="C1" s="1084"/>
      <c r="D1" s="1084"/>
      <c r="E1" s="1084"/>
      <c r="F1" s="1084"/>
      <c r="G1" s="1084"/>
      <c r="H1" s="1084"/>
      <c r="I1" s="1084"/>
      <c r="J1" s="1084"/>
      <c r="K1" s="1084"/>
      <c r="L1" s="1084"/>
      <c r="M1" s="1084"/>
      <c r="N1" s="1084"/>
    </row>
    <row r="2" spans="1:16" s="21" customFormat="1" ht="14.1" customHeight="1" x14ac:dyDescent="0.25">
      <c r="A2" s="1084" t="str">
        <f>'Investment Prop'!A2:N2</f>
        <v>STATEMENT OF CAPITAL, RESERVES AND SURPLUS INVESTMENTS</v>
      </c>
      <c r="B2" s="1084"/>
      <c r="C2" s="1084"/>
      <c r="D2" s="1084"/>
      <c r="E2" s="1084"/>
      <c r="F2" s="1084"/>
      <c r="G2" s="1084"/>
      <c r="H2" s="1084"/>
      <c r="I2" s="1084"/>
      <c r="J2" s="1084"/>
      <c r="K2" s="1084"/>
      <c r="L2" s="1084"/>
      <c r="M2" s="1084"/>
      <c r="N2" s="1084"/>
      <c r="O2" s="439"/>
      <c r="P2" s="439"/>
    </row>
    <row r="3" spans="1:16" s="21" customFormat="1" ht="14.1" customHeight="1" x14ac:dyDescent="0.25">
      <c r="A3" s="1084" t="str">
        <f>'Investment Prop'!A3:N3</f>
        <v>AS OF DATE</v>
      </c>
      <c r="B3" s="1084"/>
      <c r="C3" s="1084"/>
      <c r="D3" s="1084"/>
      <c r="E3" s="1084"/>
      <c r="F3" s="1084"/>
      <c r="G3" s="1084"/>
      <c r="H3" s="1084"/>
      <c r="I3" s="1084"/>
      <c r="J3" s="1084"/>
      <c r="K3" s="1084"/>
      <c r="L3" s="1084"/>
      <c r="M3" s="1084"/>
      <c r="N3" s="1084"/>
    </row>
    <row r="4" spans="1:16" s="21" customFormat="1" ht="14.1" customHeight="1" thickBot="1" x14ac:dyDescent="0.3">
      <c r="A4" s="625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92"/>
    </row>
    <row r="5" spans="1:16" s="20" customFormat="1" ht="12.75" customHeight="1" x14ac:dyDescent="0.2">
      <c r="A5" s="966" t="s">
        <v>319</v>
      </c>
      <c r="B5" s="968"/>
      <c r="C5" s="975" t="s">
        <v>274</v>
      </c>
      <c r="D5" s="975" t="s">
        <v>126</v>
      </c>
      <c r="E5" s="1050" t="s">
        <v>144</v>
      </c>
      <c r="F5" s="1050"/>
      <c r="G5" s="975" t="s">
        <v>320</v>
      </c>
      <c r="H5" s="975" t="s">
        <v>321</v>
      </c>
      <c r="I5" s="975" t="s">
        <v>322</v>
      </c>
      <c r="J5" s="975" t="s">
        <v>323</v>
      </c>
      <c r="K5" s="1155" t="s">
        <v>328</v>
      </c>
      <c r="L5" s="975" t="s">
        <v>348</v>
      </c>
      <c r="M5" s="975" t="s">
        <v>349</v>
      </c>
      <c r="N5" s="963" t="s">
        <v>63</v>
      </c>
    </row>
    <row r="6" spans="1:16" s="20" customFormat="1" ht="12.75" customHeight="1" x14ac:dyDescent="0.2">
      <c r="A6" s="969"/>
      <c r="B6" s="971"/>
      <c r="C6" s="976"/>
      <c r="D6" s="976"/>
      <c r="E6" s="1085" t="s">
        <v>280</v>
      </c>
      <c r="F6" s="1085" t="s">
        <v>103</v>
      </c>
      <c r="G6" s="976"/>
      <c r="H6" s="976"/>
      <c r="I6" s="976"/>
      <c r="J6" s="976"/>
      <c r="K6" s="1156"/>
      <c r="L6" s="976"/>
      <c r="M6" s="976"/>
      <c r="N6" s="964"/>
    </row>
    <row r="7" spans="1:16" s="20" customFormat="1" ht="12" customHeight="1" x14ac:dyDescent="0.2">
      <c r="A7" s="972"/>
      <c r="B7" s="974"/>
      <c r="C7" s="977"/>
      <c r="D7" s="977"/>
      <c r="E7" s="977"/>
      <c r="F7" s="977"/>
      <c r="G7" s="977"/>
      <c r="H7" s="977"/>
      <c r="I7" s="977"/>
      <c r="J7" s="977"/>
      <c r="K7" s="1157"/>
      <c r="L7" s="977"/>
      <c r="M7" s="977"/>
      <c r="N7" s="1116"/>
    </row>
    <row r="8" spans="1:16" s="189" customFormat="1" ht="12.75" customHeight="1" thickBot="1" x14ac:dyDescent="0.25">
      <c r="A8" s="1152"/>
      <c r="B8" s="1154"/>
      <c r="C8" s="305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306"/>
    </row>
    <row r="9" spans="1:16" s="28" customFormat="1" ht="12.75" customHeight="1" x14ac:dyDescent="0.2">
      <c r="A9" s="638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8"/>
    </row>
    <row r="10" spans="1:16" s="551" customFormat="1" ht="12.75" customHeight="1" x14ac:dyDescent="0.2">
      <c r="A10" s="638">
        <v>1</v>
      </c>
      <c r="B10" s="634"/>
      <c r="C10" s="634"/>
      <c r="D10" s="634"/>
      <c r="E10" s="634"/>
      <c r="F10" s="634"/>
      <c r="G10" s="634"/>
      <c r="H10" s="634"/>
      <c r="I10" s="634"/>
      <c r="J10" s="634"/>
      <c r="K10" s="634"/>
      <c r="L10" s="634"/>
      <c r="M10" s="634"/>
      <c r="N10" s="635"/>
    </row>
    <row r="11" spans="1:16" s="551" customFormat="1" ht="12.75" customHeight="1" x14ac:dyDescent="0.2">
      <c r="A11" s="638">
        <v>2</v>
      </c>
      <c r="B11" s="608"/>
      <c r="C11" s="608"/>
      <c r="D11" s="608"/>
      <c r="E11" s="608"/>
      <c r="F11" s="608"/>
      <c r="G11" s="608"/>
      <c r="H11" s="608"/>
      <c r="I11" s="608"/>
      <c r="J11" s="608"/>
      <c r="K11" s="608"/>
      <c r="L11" s="608"/>
      <c r="M11" s="608"/>
      <c r="N11" s="609"/>
    </row>
    <row r="12" spans="1:16" s="551" customFormat="1" ht="12.75" customHeight="1" x14ac:dyDescent="0.2">
      <c r="A12" s="638">
        <v>3</v>
      </c>
      <c r="B12" s="608"/>
      <c r="C12" s="608"/>
      <c r="D12" s="608"/>
      <c r="E12" s="608"/>
      <c r="F12" s="608"/>
      <c r="G12" s="608"/>
      <c r="H12" s="608"/>
      <c r="I12" s="608"/>
      <c r="J12" s="608"/>
      <c r="K12" s="608"/>
      <c r="L12" s="608"/>
      <c r="M12" s="608"/>
      <c r="N12" s="609"/>
    </row>
    <row r="13" spans="1:16" s="551" customFormat="1" ht="12.75" customHeight="1" x14ac:dyDescent="0.2">
      <c r="A13" s="638">
        <v>4</v>
      </c>
      <c r="B13" s="608"/>
      <c r="C13" s="608"/>
      <c r="D13" s="608"/>
      <c r="E13" s="608"/>
      <c r="F13" s="608"/>
      <c r="G13" s="608"/>
      <c r="H13" s="608"/>
      <c r="I13" s="608"/>
      <c r="J13" s="608"/>
      <c r="K13" s="608"/>
      <c r="L13" s="608"/>
      <c r="M13" s="608"/>
      <c r="N13" s="609"/>
    </row>
    <row r="14" spans="1:16" s="551" customFormat="1" ht="12.75" customHeight="1" x14ac:dyDescent="0.2">
      <c r="A14" s="638">
        <v>5</v>
      </c>
      <c r="B14" s="608"/>
      <c r="C14" s="608"/>
      <c r="D14" s="608"/>
      <c r="E14" s="608"/>
      <c r="F14" s="608"/>
      <c r="G14" s="608"/>
      <c r="H14" s="608"/>
      <c r="I14" s="608"/>
      <c r="J14" s="608"/>
      <c r="K14" s="608"/>
      <c r="L14" s="608"/>
      <c r="M14" s="608"/>
      <c r="N14" s="609"/>
    </row>
    <row r="15" spans="1:16" s="551" customFormat="1" ht="12.75" customHeight="1" x14ac:dyDescent="0.2">
      <c r="A15" s="639"/>
      <c r="B15" s="618"/>
      <c r="C15" s="618"/>
      <c r="D15" s="618"/>
      <c r="E15" s="618"/>
      <c r="F15" s="618"/>
      <c r="G15" s="618"/>
      <c r="H15" s="618"/>
      <c r="I15" s="618"/>
      <c r="J15" s="618"/>
      <c r="K15" s="618"/>
      <c r="L15" s="618"/>
      <c r="M15" s="618"/>
      <c r="N15" s="619"/>
    </row>
    <row r="16" spans="1:16" s="551" customFormat="1" ht="12.75" customHeight="1" thickBot="1" x14ac:dyDescent="0.25">
      <c r="A16" s="639"/>
      <c r="B16" s="636"/>
      <c r="C16" s="636"/>
      <c r="D16" s="636"/>
      <c r="E16" s="636"/>
      <c r="F16" s="636"/>
      <c r="G16" s="636"/>
      <c r="H16" s="618"/>
      <c r="I16" s="618"/>
      <c r="J16" s="618"/>
      <c r="K16" s="618"/>
      <c r="L16" s="618"/>
      <c r="M16" s="618"/>
      <c r="N16" s="637"/>
    </row>
    <row r="17" spans="1:15" s="727" customFormat="1" ht="12.75" customHeight="1" thickBot="1" x14ac:dyDescent="0.25">
      <c r="A17" s="723" t="s">
        <v>329</v>
      </c>
      <c r="B17" s="724"/>
      <c r="C17" s="724"/>
      <c r="D17" s="724"/>
      <c r="E17" s="724"/>
      <c r="F17" s="724"/>
      <c r="G17" s="724"/>
      <c r="H17" s="725">
        <f>SUM(H10:H14)</f>
        <v>0</v>
      </c>
      <c r="I17" s="725"/>
      <c r="J17" s="725">
        <f>SUM(J10:J14)</f>
        <v>0</v>
      </c>
      <c r="K17" s="725">
        <f>SUM(K10:K14)</f>
        <v>0</v>
      </c>
      <c r="L17" s="725">
        <f>SUM(L10:L14)</f>
        <v>0</v>
      </c>
      <c r="M17" s="725">
        <f>SUM(M10:M14)</f>
        <v>0</v>
      </c>
      <c r="N17" s="726"/>
    </row>
    <row r="21" spans="1:15" ht="12.75" customHeight="1" x14ac:dyDescent="0.2">
      <c r="O21" s="185"/>
    </row>
  </sheetData>
  <mergeCells count="18">
    <mergeCell ref="A1:N1"/>
    <mergeCell ref="N5:N7"/>
    <mergeCell ref="A2:N2"/>
    <mergeCell ref="A3:N3"/>
    <mergeCell ref="A5:B7"/>
    <mergeCell ref="C5:C7"/>
    <mergeCell ref="D5:D7"/>
    <mergeCell ref="E5:F5"/>
    <mergeCell ref="G5:G7"/>
    <mergeCell ref="H5:H7"/>
    <mergeCell ref="I5:I7"/>
    <mergeCell ref="E6:E7"/>
    <mergeCell ref="F6:F7"/>
    <mergeCell ref="A8:B8"/>
    <mergeCell ref="J5:J7"/>
    <mergeCell ref="K5:K7"/>
    <mergeCell ref="L5:L7"/>
    <mergeCell ref="M5:M7"/>
  </mergeCells>
  <pageMargins left="0.5" right="0.5" top="1" bottom="0.5" header="0.2" footer="0.1"/>
  <pageSetup paperSize="5" scale="64" fitToHeight="0" orientation="landscape" r:id="rId1"/>
  <headerFooter>
    <oddFooter>&amp;R&amp;"Arial,Bold"&amp;10Page 54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F10"/>
  <sheetViews>
    <sheetView showGridLines="0" zoomScale="85" zoomScaleNormal="85" zoomScaleSheetLayoutView="80" zoomScalePageLayoutView="40" workbookViewId="0">
      <selection activeCell="C23" sqref="C23"/>
    </sheetView>
  </sheetViews>
  <sheetFormatPr defaultColWidth="10.7109375" defaultRowHeight="12.75" customHeight="1" x14ac:dyDescent="0.2"/>
  <cols>
    <col min="1" max="1" width="3.5703125" style="633" customWidth="1"/>
    <col min="2" max="2" width="78.28515625" style="4" customWidth="1"/>
    <col min="3" max="3" width="21.42578125" style="4" customWidth="1"/>
    <col min="4" max="4" width="22.5703125" style="4" customWidth="1"/>
    <col min="5" max="5" width="6.42578125" style="4" customWidth="1"/>
    <col min="6" max="242" width="9.140625" style="4" customWidth="1"/>
    <col min="243" max="245" width="10.7109375" style="4"/>
    <col min="246" max="246" width="3.5703125" style="4" customWidth="1"/>
    <col min="247" max="247" width="39.42578125" style="4" customWidth="1"/>
    <col min="248" max="249" width="15.140625" style="4" customWidth="1"/>
    <col min="250" max="251" width="11.5703125" style="4" customWidth="1"/>
    <col min="252" max="252" width="22" style="4" customWidth="1"/>
    <col min="253" max="253" width="16.5703125" style="4" customWidth="1"/>
    <col min="254" max="258" width="17.85546875" style="4" customWidth="1"/>
    <col min="259" max="259" width="19.7109375" style="4" customWidth="1"/>
    <col min="260" max="260" width="14.140625" style="4" customWidth="1"/>
    <col min="261" max="261" width="6.42578125" style="4" customWidth="1"/>
    <col min="262" max="498" width="9.140625" style="4" customWidth="1"/>
    <col min="499" max="501" width="10.7109375" style="4"/>
    <col min="502" max="502" width="3.5703125" style="4" customWidth="1"/>
    <col min="503" max="503" width="39.42578125" style="4" customWidth="1"/>
    <col min="504" max="505" width="15.140625" style="4" customWidth="1"/>
    <col min="506" max="507" width="11.5703125" style="4" customWidth="1"/>
    <col min="508" max="508" width="22" style="4" customWidth="1"/>
    <col min="509" max="509" width="16.5703125" style="4" customWidth="1"/>
    <col min="510" max="514" width="17.85546875" style="4" customWidth="1"/>
    <col min="515" max="515" width="19.7109375" style="4" customWidth="1"/>
    <col min="516" max="516" width="14.140625" style="4" customWidth="1"/>
    <col min="517" max="517" width="6.42578125" style="4" customWidth="1"/>
    <col min="518" max="754" width="9.140625" style="4" customWidth="1"/>
    <col min="755" max="757" width="10.7109375" style="4"/>
    <col min="758" max="758" width="3.5703125" style="4" customWidth="1"/>
    <col min="759" max="759" width="39.42578125" style="4" customWidth="1"/>
    <col min="760" max="761" width="15.140625" style="4" customWidth="1"/>
    <col min="762" max="763" width="11.5703125" style="4" customWidth="1"/>
    <col min="764" max="764" width="22" style="4" customWidth="1"/>
    <col min="765" max="765" width="16.5703125" style="4" customWidth="1"/>
    <col min="766" max="770" width="17.85546875" style="4" customWidth="1"/>
    <col min="771" max="771" width="19.7109375" style="4" customWidth="1"/>
    <col min="772" max="772" width="14.140625" style="4" customWidth="1"/>
    <col min="773" max="773" width="6.42578125" style="4" customWidth="1"/>
    <col min="774" max="1010" width="9.140625" style="4" customWidth="1"/>
    <col min="1011" max="1013" width="10.7109375" style="4"/>
    <col min="1014" max="1014" width="3.5703125" style="4" customWidth="1"/>
    <col min="1015" max="1015" width="39.42578125" style="4" customWidth="1"/>
    <col min="1016" max="1017" width="15.140625" style="4" customWidth="1"/>
    <col min="1018" max="1019" width="11.5703125" style="4" customWidth="1"/>
    <col min="1020" max="1020" width="22" style="4" customWidth="1"/>
    <col min="1021" max="1021" width="16.5703125" style="4" customWidth="1"/>
    <col min="1022" max="1026" width="17.85546875" style="4" customWidth="1"/>
    <col min="1027" max="1027" width="19.7109375" style="4" customWidth="1"/>
    <col min="1028" max="1028" width="14.140625" style="4" customWidth="1"/>
    <col min="1029" max="1029" width="6.42578125" style="4" customWidth="1"/>
    <col min="1030" max="1266" width="9.140625" style="4" customWidth="1"/>
    <col min="1267" max="1269" width="10.7109375" style="4"/>
    <col min="1270" max="1270" width="3.5703125" style="4" customWidth="1"/>
    <col min="1271" max="1271" width="39.42578125" style="4" customWidth="1"/>
    <col min="1272" max="1273" width="15.140625" style="4" customWidth="1"/>
    <col min="1274" max="1275" width="11.5703125" style="4" customWidth="1"/>
    <col min="1276" max="1276" width="22" style="4" customWidth="1"/>
    <col min="1277" max="1277" width="16.5703125" style="4" customWidth="1"/>
    <col min="1278" max="1282" width="17.85546875" style="4" customWidth="1"/>
    <col min="1283" max="1283" width="19.7109375" style="4" customWidth="1"/>
    <col min="1284" max="1284" width="14.140625" style="4" customWidth="1"/>
    <col min="1285" max="1285" width="6.42578125" style="4" customWidth="1"/>
    <col min="1286" max="1522" width="9.140625" style="4" customWidth="1"/>
    <col min="1523" max="1525" width="10.7109375" style="4"/>
    <col min="1526" max="1526" width="3.5703125" style="4" customWidth="1"/>
    <col min="1527" max="1527" width="39.42578125" style="4" customWidth="1"/>
    <col min="1528" max="1529" width="15.140625" style="4" customWidth="1"/>
    <col min="1530" max="1531" width="11.5703125" style="4" customWidth="1"/>
    <col min="1532" max="1532" width="22" style="4" customWidth="1"/>
    <col min="1533" max="1533" width="16.5703125" style="4" customWidth="1"/>
    <col min="1534" max="1538" width="17.85546875" style="4" customWidth="1"/>
    <col min="1539" max="1539" width="19.7109375" style="4" customWidth="1"/>
    <col min="1540" max="1540" width="14.140625" style="4" customWidth="1"/>
    <col min="1541" max="1541" width="6.42578125" style="4" customWidth="1"/>
    <col min="1542" max="1778" width="9.140625" style="4" customWidth="1"/>
    <col min="1779" max="1781" width="10.7109375" style="4"/>
    <col min="1782" max="1782" width="3.5703125" style="4" customWidth="1"/>
    <col min="1783" max="1783" width="39.42578125" style="4" customWidth="1"/>
    <col min="1784" max="1785" width="15.140625" style="4" customWidth="1"/>
    <col min="1786" max="1787" width="11.5703125" style="4" customWidth="1"/>
    <col min="1788" max="1788" width="22" style="4" customWidth="1"/>
    <col min="1789" max="1789" width="16.5703125" style="4" customWidth="1"/>
    <col min="1790" max="1794" width="17.85546875" style="4" customWidth="1"/>
    <col min="1795" max="1795" width="19.7109375" style="4" customWidth="1"/>
    <col min="1796" max="1796" width="14.140625" style="4" customWidth="1"/>
    <col min="1797" max="1797" width="6.42578125" style="4" customWidth="1"/>
    <col min="1798" max="2034" width="9.140625" style="4" customWidth="1"/>
    <col min="2035" max="2037" width="10.7109375" style="4"/>
    <col min="2038" max="2038" width="3.5703125" style="4" customWidth="1"/>
    <col min="2039" max="2039" width="39.42578125" style="4" customWidth="1"/>
    <col min="2040" max="2041" width="15.140625" style="4" customWidth="1"/>
    <col min="2042" max="2043" width="11.5703125" style="4" customWidth="1"/>
    <col min="2044" max="2044" width="22" style="4" customWidth="1"/>
    <col min="2045" max="2045" width="16.5703125" style="4" customWidth="1"/>
    <col min="2046" max="2050" width="17.85546875" style="4" customWidth="1"/>
    <col min="2051" max="2051" width="19.7109375" style="4" customWidth="1"/>
    <col min="2052" max="2052" width="14.140625" style="4" customWidth="1"/>
    <col min="2053" max="2053" width="6.42578125" style="4" customWidth="1"/>
    <col min="2054" max="2290" width="9.140625" style="4" customWidth="1"/>
    <col min="2291" max="2293" width="10.7109375" style="4"/>
    <col min="2294" max="2294" width="3.5703125" style="4" customWidth="1"/>
    <col min="2295" max="2295" width="39.42578125" style="4" customWidth="1"/>
    <col min="2296" max="2297" width="15.140625" style="4" customWidth="1"/>
    <col min="2298" max="2299" width="11.5703125" style="4" customWidth="1"/>
    <col min="2300" max="2300" width="22" style="4" customWidth="1"/>
    <col min="2301" max="2301" width="16.5703125" style="4" customWidth="1"/>
    <col min="2302" max="2306" width="17.85546875" style="4" customWidth="1"/>
    <col min="2307" max="2307" width="19.7109375" style="4" customWidth="1"/>
    <col min="2308" max="2308" width="14.140625" style="4" customWidth="1"/>
    <col min="2309" max="2309" width="6.42578125" style="4" customWidth="1"/>
    <col min="2310" max="2546" width="9.140625" style="4" customWidth="1"/>
    <col min="2547" max="2549" width="10.7109375" style="4"/>
    <col min="2550" max="2550" width="3.5703125" style="4" customWidth="1"/>
    <col min="2551" max="2551" width="39.42578125" style="4" customWidth="1"/>
    <col min="2552" max="2553" width="15.140625" style="4" customWidth="1"/>
    <col min="2554" max="2555" width="11.5703125" style="4" customWidth="1"/>
    <col min="2556" max="2556" width="22" style="4" customWidth="1"/>
    <col min="2557" max="2557" width="16.5703125" style="4" customWidth="1"/>
    <col min="2558" max="2562" width="17.85546875" style="4" customWidth="1"/>
    <col min="2563" max="2563" width="19.7109375" style="4" customWidth="1"/>
    <col min="2564" max="2564" width="14.140625" style="4" customWidth="1"/>
    <col min="2565" max="2565" width="6.42578125" style="4" customWidth="1"/>
    <col min="2566" max="2802" width="9.140625" style="4" customWidth="1"/>
    <col min="2803" max="2805" width="10.7109375" style="4"/>
    <col min="2806" max="2806" width="3.5703125" style="4" customWidth="1"/>
    <col min="2807" max="2807" width="39.42578125" style="4" customWidth="1"/>
    <col min="2808" max="2809" width="15.140625" style="4" customWidth="1"/>
    <col min="2810" max="2811" width="11.5703125" style="4" customWidth="1"/>
    <col min="2812" max="2812" width="22" style="4" customWidth="1"/>
    <col min="2813" max="2813" width="16.5703125" style="4" customWidth="1"/>
    <col min="2814" max="2818" width="17.85546875" style="4" customWidth="1"/>
    <col min="2819" max="2819" width="19.7109375" style="4" customWidth="1"/>
    <col min="2820" max="2820" width="14.140625" style="4" customWidth="1"/>
    <col min="2821" max="2821" width="6.42578125" style="4" customWidth="1"/>
    <col min="2822" max="3058" width="9.140625" style="4" customWidth="1"/>
    <col min="3059" max="3061" width="10.7109375" style="4"/>
    <col min="3062" max="3062" width="3.5703125" style="4" customWidth="1"/>
    <col min="3063" max="3063" width="39.42578125" style="4" customWidth="1"/>
    <col min="3064" max="3065" width="15.140625" style="4" customWidth="1"/>
    <col min="3066" max="3067" width="11.5703125" style="4" customWidth="1"/>
    <col min="3068" max="3068" width="22" style="4" customWidth="1"/>
    <col min="3069" max="3069" width="16.5703125" style="4" customWidth="1"/>
    <col min="3070" max="3074" width="17.85546875" style="4" customWidth="1"/>
    <col min="3075" max="3075" width="19.7109375" style="4" customWidth="1"/>
    <col min="3076" max="3076" width="14.140625" style="4" customWidth="1"/>
    <col min="3077" max="3077" width="6.42578125" style="4" customWidth="1"/>
    <col min="3078" max="3314" width="9.140625" style="4" customWidth="1"/>
    <col min="3315" max="3317" width="10.7109375" style="4"/>
    <col min="3318" max="3318" width="3.5703125" style="4" customWidth="1"/>
    <col min="3319" max="3319" width="39.42578125" style="4" customWidth="1"/>
    <col min="3320" max="3321" width="15.140625" style="4" customWidth="1"/>
    <col min="3322" max="3323" width="11.5703125" style="4" customWidth="1"/>
    <col min="3324" max="3324" width="22" style="4" customWidth="1"/>
    <col min="3325" max="3325" width="16.5703125" style="4" customWidth="1"/>
    <col min="3326" max="3330" width="17.85546875" style="4" customWidth="1"/>
    <col min="3331" max="3331" width="19.7109375" style="4" customWidth="1"/>
    <col min="3332" max="3332" width="14.140625" style="4" customWidth="1"/>
    <col min="3333" max="3333" width="6.42578125" style="4" customWidth="1"/>
    <col min="3334" max="3570" width="9.140625" style="4" customWidth="1"/>
    <col min="3571" max="3573" width="10.7109375" style="4"/>
    <col min="3574" max="3574" width="3.5703125" style="4" customWidth="1"/>
    <col min="3575" max="3575" width="39.42578125" style="4" customWidth="1"/>
    <col min="3576" max="3577" width="15.140625" style="4" customWidth="1"/>
    <col min="3578" max="3579" width="11.5703125" style="4" customWidth="1"/>
    <col min="3580" max="3580" width="22" style="4" customWidth="1"/>
    <col min="3581" max="3581" width="16.5703125" style="4" customWidth="1"/>
    <col min="3582" max="3586" width="17.85546875" style="4" customWidth="1"/>
    <col min="3587" max="3587" width="19.7109375" style="4" customWidth="1"/>
    <col min="3588" max="3588" width="14.140625" style="4" customWidth="1"/>
    <col min="3589" max="3589" width="6.42578125" style="4" customWidth="1"/>
    <col min="3590" max="3826" width="9.140625" style="4" customWidth="1"/>
    <col min="3827" max="3829" width="10.7109375" style="4"/>
    <col min="3830" max="3830" width="3.5703125" style="4" customWidth="1"/>
    <col min="3831" max="3831" width="39.42578125" style="4" customWidth="1"/>
    <col min="3832" max="3833" width="15.140625" style="4" customWidth="1"/>
    <col min="3834" max="3835" width="11.5703125" style="4" customWidth="1"/>
    <col min="3836" max="3836" width="22" style="4" customWidth="1"/>
    <col min="3837" max="3837" width="16.5703125" style="4" customWidth="1"/>
    <col min="3838" max="3842" width="17.85546875" style="4" customWidth="1"/>
    <col min="3843" max="3843" width="19.7109375" style="4" customWidth="1"/>
    <col min="3844" max="3844" width="14.140625" style="4" customWidth="1"/>
    <col min="3845" max="3845" width="6.42578125" style="4" customWidth="1"/>
    <col min="3846" max="4082" width="9.140625" style="4" customWidth="1"/>
    <col min="4083" max="4085" width="10.7109375" style="4"/>
    <col min="4086" max="4086" width="3.5703125" style="4" customWidth="1"/>
    <col min="4087" max="4087" width="39.42578125" style="4" customWidth="1"/>
    <col min="4088" max="4089" width="15.140625" style="4" customWidth="1"/>
    <col min="4090" max="4091" width="11.5703125" style="4" customWidth="1"/>
    <col min="4092" max="4092" width="22" style="4" customWidth="1"/>
    <col min="4093" max="4093" width="16.5703125" style="4" customWidth="1"/>
    <col min="4094" max="4098" width="17.85546875" style="4" customWidth="1"/>
    <col min="4099" max="4099" width="19.7109375" style="4" customWidth="1"/>
    <col min="4100" max="4100" width="14.140625" style="4" customWidth="1"/>
    <col min="4101" max="4101" width="6.42578125" style="4" customWidth="1"/>
    <col min="4102" max="4338" width="9.140625" style="4" customWidth="1"/>
    <col min="4339" max="4341" width="10.7109375" style="4"/>
    <col min="4342" max="4342" width="3.5703125" style="4" customWidth="1"/>
    <col min="4343" max="4343" width="39.42578125" style="4" customWidth="1"/>
    <col min="4344" max="4345" width="15.140625" style="4" customWidth="1"/>
    <col min="4346" max="4347" width="11.5703125" style="4" customWidth="1"/>
    <col min="4348" max="4348" width="22" style="4" customWidth="1"/>
    <col min="4349" max="4349" width="16.5703125" style="4" customWidth="1"/>
    <col min="4350" max="4354" width="17.85546875" style="4" customWidth="1"/>
    <col min="4355" max="4355" width="19.7109375" style="4" customWidth="1"/>
    <col min="4356" max="4356" width="14.140625" style="4" customWidth="1"/>
    <col min="4357" max="4357" width="6.42578125" style="4" customWidth="1"/>
    <col min="4358" max="4594" width="9.140625" style="4" customWidth="1"/>
    <col min="4595" max="4597" width="10.7109375" style="4"/>
    <col min="4598" max="4598" width="3.5703125" style="4" customWidth="1"/>
    <col min="4599" max="4599" width="39.42578125" style="4" customWidth="1"/>
    <col min="4600" max="4601" width="15.140625" style="4" customWidth="1"/>
    <col min="4602" max="4603" width="11.5703125" style="4" customWidth="1"/>
    <col min="4604" max="4604" width="22" style="4" customWidth="1"/>
    <col min="4605" max="4605" width="16.5703125" style="4" customWidth="1"/>
    <col min="4606" max="4610" width="17.85546875" style="4" customWidth="1"/>
    <col min="4611" max="4611" width="19.7109375" style="4" customWidth="1"/>
    <col min="4612" max="4612" width="14.140625" style="4" customWidth="1"/>
    <col min="4613" max="4613" width="6.42578125" style="4" customWidth="1"/>
    <col min="4614" max="4850" width="9.140625" style="4" customWidth="1"/>
    <col min="4851" max="4853" width="10.7109375" style="4"/>
    <col min="4854" max="4854" width="3.5703125" style="4" customWidth="1"/>
    <col min="4855" max="4855" width="39.42578125" style="4" customWidth="1"/>
    <col min="4856" max="4857" width="15.140625" style="4" customWidth="1"/>
    <col min="4858" max="4859" width="11.5703125" style="4" customWidth="1"/>
    <col min="4860" max="4860" width="22" style="4" customWidth="1"/>
    <col min="4861" max="4861" width="16.5703125" style="4" customWidth="1"/>
    <col min="4862" max="4866" width="17.85546875" style="4" customWidth="1"/>
    <col min="4867" max="4867" width="19.7109375" style="4" customWidth="1"/>
    <col min="4868" max="4868" width="14.140625" style="4" customWidth="1"/>
    <col min="4869" max="4869" width="6.42578125" style="4" customWidth="1"/>
    <col min="4870" max="5106" width="9.140625" style="4" customWidth="1"/>
    <col min="5107" max="5109" width="10.7109375" style="4"/>
    <col min="5110" max="5110" width="3.5703125" style="4" customWidth="1"/>
    <col min="5111" max="5111" width="39.42578125" style="4" customWidth="1"/>
    <col min="5112" max="5113" width="15.140625" style="4" customWidth="1"/>
    <col min="5114" max="5115" width="11.5703125" style="4" customWidth="1"/>
    <col min="5116" max="5116" width="22" style="4" customWidth="1"/>
    <col min="5117" max="5117" width="16.5703125" style="4" customWidth="1"/>
    <col min="5118" max="5122" width="17.85546875" style="4" customWidth="1"/>
    <col min="5123" max="5123" width="19.7109375" style="4" customWidth="1"/>
    <col min="5124" max="5124" width="14.140625" style="4" customWidth="1"/>
    <col min="5125" max="5125" width="6.42578125" style="4" customWidth="1"/>
    <col min="5126" max="5362" width="9.140625" style="4" customWidth="1"/>
    <col min="5363" max="5365" width="10.7109375" style="4"/>
    <col min="5366" max="5366" width="3.5703125" style="4" customWidth="1"/>
    <col min="5367" max="5367" width="39.42578125" style="4" customWidth="1"/>
    <col min="5368" max="5369" width="15.140625" style="4" customWidth="1"/>
    <col min="5370" max="5371" width="11.5703125" style="4" customWidth="1"/>
    <col min="5372" max="5372" width="22" style="4" customWidth="1"/>
    <col min="5373" max="5373" width="16.5703125" style="4" customWidth="1"/>
    <col min="5374" max="5378" width="17.85546875" style="4" customWidth="1"/>
    <col min="5379" max="5379" width="19.7109375" style="4" customWidth="1"/>
    <col min="5380" max="5380" width="14.140625" style="4" customWidth="1"/>
    <col min="5381" max="5381" width="6.42578125" style="4" customWidth="1"/>
    <col min="5382" max="5618" width="9.140625" style="4" customWidth="1"/>
    <col min="5619" max="5621" width="10.7109375" style="4"/>
    <col min="5622" max="5622" width="3.5703125" style="4" customWidth="1"/>
    <col min="5623" max="5623" width="39.42578125" style="4" customWidth="1"/>
    <col min="5624" max="5625" width="15.140625" style="4" customWidth="1"/>
    <col min="5626" max="5627" width="11.5703125" style="4" customWidth="1"/>
    <col min="5628" max="5628" width="22" style="4" customWidth="1"/>
    <col min="5629" max="5629" width="16.5703125" style="4" customWidth="1"/>
    <col min="5630" max="5634" width="17.85546875" style="4" customWidth="1"/>
    <col min="5635" max="5635" width="19.7109375" style="4" customWidth="1"/>
    <col min="5636" max="5636" width="14.140625" style="4" customWidth="1"/>
    <col min="5637" max="5637" width="6.42578125" style="4" customWidth="1"/>
    <col min="5638" max="5874" width="9.140625" style="4" customWidth="1"/>
    <col min="5875" max="5877" width="10.7109375" style="4"/>
    <col min="5878" max="5878" width="3.5703125" style="4" customWidth="1"/>
    <col min="5879" max="5879" width="39.42578125" style="4" customWidth="1"/>
    <col min="5880" max="5881" width="15.140625" style="4" customWidth="1"/>
    <col min="5882" max="5883" width="11.5703125" style="4" customWidth="1"/>
    <col min="5884" max="5884" width="22" style="4" customWidth="1"/>
    <col min="5885" max="5885" width="16.5703125" style="4" customWidth="1"/>
    <col min="5886" max="5890" width="17.85546875" style="4" customWidth="1"/>
    <col min="5891" max="5891" width="19.7109375" style="4" customWidth="1"/>
    <col min="5892" max="5892" width="14.140625" style="4" customWidth="1"/>
    <col min="5893" max="5893" width="6.42578125" style="4" customWidth="1"/>
    <col min="5894" max="6130" width="9.140625" style="4" customWidth="1"/>
    <col min="6131" max="6133" width="10.7109375" style="4"/>
    <col min="6134" max="6134" width="3.5703125" style="4" customWidth="1"/>
    <col min="6135" max="6135" width="39.42578125" style="4" customWidth="1"/>
    <col min="6136" max="6137" width="15.140625" style="4" customWidth="1"/>
    <col min="6138" max="6139" width="11.5703125" style="4" customWidth="1"/>
    <col min="6140" max="6140" width="22" style="4" customWidth="1"/>
    <col min="6141" max="6141" width="16.5703125" style="4" customWidth="1"/>
    <col min="6142" max="6146" width="17.85546875" style="4" customWidth="1"/>
    <col min="6147" max="6147" width="19.7109375" style="4" customWidth="1"/>
    <col min="6148" max="6148" width="14.140625" style="4" customWidth="1"/>
    <col min="6149" max="6149" width="6.42578125" style="4" customWidth="1"/>
    <col min="6150" max="6386" width="9.140625" style="4" customWidth="1"/>
    <col min="6387" max="6389" width="10.7109375" style="4"/>
    <col min="6390" max="6390" width="3.5703125" style="4" customWidth="1"/>
    <col min="6391" max="6391" width="39.42578125" style="4" customWidth="1"/>
    <col min="6392" max="6393" width="15.140625" style="4" customWidth="1"/>
    <col min="6394" max="6395" width="11.5703125" style="4" customWidth="1"/>
    <col min="6396" max="6396" width="22" style="4" customWidth="1"/>
    <col min="6397" max="6397" width="16.5703125" style="4" customWidth="1"/>
    <col min="6398" max="6402" width="17.85546875" style="4" customWidth="1"/>
    <col min="6403" max="6403" width="19.7109375" style="4" customWidth="1"/>
    <col min="6404" max="6404" width="14.140625" style="4" customWidth="1"/>
    <col min="6405" max="6405" width="6.42578125" style="4" customWidth="1"/>
    <col min="6406" max="6642" width="9.140625" style="4" customWidth="1"/>
    <col min="6643" max="6645" width="10.7109375" style="4"/>
    <col min="6646" max="6646" width="3.5703125" style="4" customWidth="1"/>
    <col min="6647" max="6647" width="39.42578125" style="4" customWidth="1"/>
    <col min="6648" max="6649" width="15.140625" style="4" customWidth="1"/>
    <col min="6650" max="6651" width="11.5703125" style="4" customWidth="1"/>
    <col min="6652" max="6652" width="22" style="4" customWidth="1"/>
    <col min="6653" max="6653" width="16.5703125" style="4" customWidth="1"/>
    <col min="6654" max="6658" width="17.85546875" style="4" customWidth="1"/>
    <col min="6659" max="6659" width="19.7109375" style="4" customWidth="1"/>
    <col min="6660" max="6660" width="14.140625" style="4" customWidth="1"/>
    <col min="6661" max="6661" width="6.42578125" style="4" customWidth="1"/>
    <col min="6662" max="6898" width="9.140625" style="4" customWidth="1"/>
    <col min="6899" max="6901" width="10.7109375" style="4"/>
    <col min="6902" max="6902" width="3.5703125" style="4" customWidth="1"/>
    <col min="6903" max="6903" width="39.42578125" style="4" customWidth="1"/>
    <col min="6904" max="6905" width="15.140625" style="4" customWidth="1"/>
    <col min="6906" max="6907" width="11.5703125" style="4" customWidth="1"/>
    <col min="6908" max="6908" width="22" style="4" customWidth="1"/>
    <col min="6909" max="6909" width="16.5703125" style="4" customWidth="1"/>
    <col min="6910" max="6914" width="17.85546875" style="4" customWidth="1"/>
    <col min="6915" max="6915" width="19.7109375" style="4" customWidth="1"/>
    <col min="6916" max="6916" width="14.140625" style="4" customWidth="1"/>
    <col min="6917" max="6917" width="6.42578125" style="4" customWidth="1"/>
    <col min="6918" max="7154" width="9.140625" style="4" customWidth="1"/>
    <col min="7155" max="7157" width="10.7109375" style="4"/>
    <col min="7158" max="7158" width="3.5703125" style="4" customWidth="1"/>
    <col min="7159" max="7159" width="39.42578125" style="4" customWidth="1"/>
    <col min="7160" max="7161" width="15.140625" style="4" customWidth="1"/>
    <col min="7162" max="7163" width="11.5703125" style="4" customWidth="1"/>
    <col min="7164" max="7164" width="22" style="4" customWidth="1"/>
    <col min="7165" max="7165" width="16.5703125" style="4" customWidth="1"/>
    <col min="7166" max="7170" width="17.85546875" style="4" customWidth="1"/>
    <col min="7171" max="7171" width="19.7109375" style="4" customWidth="1"/>
    <col min="7172" max="7172" width="14.140625" style="4" customWidth="1"/>
    <col min="7173" max="7173" width="6.42578125" style="4" customWidth="1"/>
    <col min="7174" max="7410" width="9.140625" style="4" customWidth="1"/>
    <col min="7411" max="7413" width="10.7109375" style="4"/>
    <col min="7414" max="7414" width="3.5703125" style="4" customWidth="1"/>
    <col min="7415" max="7415" width="39.42578125" style="4" customWidth="1"/>
    <col min="7416" max="7417" width="15.140625" style="4" customWidth="1"/>
    <col min="7418" max="7419" width="11.5703125" style="4" customWidth="1"/>
    <col min="7420" max="7420" width="22" style="4" customWidth="1"/>
    <col min="7421" max="7421" width="16.5703125" style="4" customWidth="1"/>
    <col min="7422" max="7426" width="17.85546875" style="4" customWidth="1"/>
    <col min="7427" max="7427" width="19.7109375" style="4" customWidth="1"/>
    <col min="7428" max="7428" width="14.140625" style="4" customWidth="1"/>
    <col min="7429" max="7429" width="6.42578125" style="4" customWidth="1"/>
    <col min="7430" max="7666" width="9.140625" style="4" customWidth="1"/>
    <col min="7667" max="7669" width="10.7109375" style="4"/>
    <col min="7670" max="7670" width="3.5703125" style="4" customWidth="1"/>
    <col min="7671" max="7671" width="39.42578125" style="4" customWidth="1"/>
    <col min="7672" max="7673" width="15.140625" style="4" customWidth="1"/>
    <col min="7674" max="7675" width="11.5703125" style="4" customWidth="1"/>
    <col min="7676" max="7676" width="22" style="4" customWidth="1"/>
    <col min="7677" max="7677" width="16.5703125" style="4" customWidth="1"/>
    <col min="7678" max="7682" width="17.85546875" style="4" customWidth="1"/>
    <col min="7683" max="7683" width="19.7109375" style="4" customWidth="1"/>
    <col min="7684" max="7684" width="14.140625" style="4" customWidth="1"/>
    <col min="7685" max="7685" width="6.42578125" style="4" customWidth="1"/>
    <col min="7686" max="7922" width="9.140625" style="4" customWidth="1"/>
    <col min="7923" max="7925" width="10.7109375" style="4"/>
    <col min="7926" max="7926" width="3.5703125" style="4" customWidth="1"/>
    <col min="7927" max="7927" width="39.42578125" style="4" customWidth="1"/>
    <col min="7928" max="7929" width="15.140625" style="4" customWidth="1"/>
    <col min="7930" max="7931" width="11.5703125" style="4" customWidth="1"/>
    <col min="7932" max="7932" width="22" style="4" customWidth="1"/>
    <col min="7933" max="7933" width="16.5703125" style="4" customWidth="1"/>
    <col min="7934" max="7938" width="17.85546875" style="4" customWidth="1"/>
    <col min="7939" max="7939" width="19.7109375" style="4" customWidth="1"/>
    <col min="7940" max="7940" width="14.140625" style="4" customWidth="1"/>
    <col min="7941" max="7941" width="6.42578125" style="4" customWidth="1"/>
    <col min="7942" max="8178" width="9.140625" style="4" customWidth="1"/>
    <col min="8179" max="8181" width="10.7109375" style="4"/>
    <col min="8182" max="8182" width="3.5703125" style="4" customWidth="1"/>
    <col min="8183" max="8183" width="39.42578125" style="4" customWidth="1"/>
    <col min="8184" max="8185" width="15.140625" style="4" customWidth="1"/>
    <col min="8186" max="8187" width="11.5703125" style="4" customWidth="1"/>
    <col min="8188" max="8188" width="22" style="4" customWidth="1"/>
    <col min="8189" max="8189" width="16.5703125" style="4" customWidth="1"/>
    <col min="8190" max="8194" width="17.85546875" style="4" customWidth="1"/>
    <col min="8195" max="8195" width="19.7109375" style="4" customWidth="1"/>
    <col min="8196" max="8196" width="14.140625" style="4" customWidth="1"/>
    <col min="8197" max="8197" width="6.42578125" style="4" customWidth="1"/>
    <col min="8198" max="8434" width="9.140625" style="4" customWidth="1"/>
    <col min="8435" max="8437" width="10.7109375" style="4"/>
    <col min="8438" max="8438" width="3.5703125" style="4" customWidth="1"/>
    <col min="8439" max="8439" width="39.42578125" style="4" customWidth="1"/>
    <col min="8440" max="8441" width="15.140625" style="4" customWidth="1"/>
    <col min="8442" max="8443" width="11.5703125" style="4" customWidth="1"/>
    <col min="8444" max="8444" width="22" style="4" customWidth="1"/>
    <col min="8445" max="8445" width="16.5703125" style="4" customWidth="1"/>
    <col min="8446" max="8450" width="17.85546875" style="4" customWidth="1"/>
    <col min="8451" max="8451" width="19.7109375" style="4" customWidth="1"/>
    <col min="8452" max="8452" width="14.140625" style="4" customWidth="1"/>
    <col min="8453" max="8453" width="6.42578125" style="4" customWidth="1"/>
    <col min="8454" max="8690" width="9.140625" style="4" customWidth="1"/>
    <col min="8691" max="8693" width="10.7109375" style="4"/>
    <col min="8694" max="8694" width="3.5703125" style="4" customWidth="1"/>
    <col min="8695" max="8695" width="39.42578125" style="4" customWidth="1"/>
    <col min="8696" max="8697" width="15.140625" style="4" customWidth="1"/>
    <col min="8698" max="8699" width="11.5703125" style="4" customWidth="1"/>
    <col min="8700" max="8700" width="22" style="4" customWidth="1"/>
    <col min="8701" max="8701" width="16.5703125" style="4" customWidth="1"/>
    <col min="8702" max="8706" width="17.85546875" style="4" customWidth="1"/>
    <col min="8707" max="8707" width="19.7109375" style="4" customWidth="1"/>
    <col min="8708" max="8708" width="14.140625" style="4" customWidth="1"/>
    <col min="8709" max="8709" width="6.42578125" style="4" customWidth="1"/>
    <col min="8710" max="8946" width="9.140625" style="4" customWidth="1"/>
    <col min="8947" max="8949" width="10.7109375" style="4"/>
    <col min="8950" max="8950" width="3.5703125" style="4" customWidth="1"/>
    <col min="8951" max="8951" width="39.42578125" style="4" customWidth="1"/>
    <col min="8952" max="8953" width="15.140625" style="4" customWidth="1"/>
    <col min="8954" max="8955" width="11.5703125" style="4" customWidth="1"/>
    <col min="8956" max="8956" width="22" style="4" customWidth="1"/>
    <col min="8957" max="8957" width="16.5703125" style="4" customWidth="1"/>
    <col min="8958" max="8962" width="17.85546875" style="4" customWidth="1"/>
    <col min="8963" max="8963" width="19.7109375" style="4" customWidth="1"/>
    <col min="8964" max="8964" width="14.140625" style="4" customWidth="1"/>
    <col min="8965" max="8965" width="6.42578125" style="4" customWidth="1"/>
    <col min="8966" max="9202" width="9.140625" style="4" customWidth="1"/>
    <col min="9203" max="9205" width="10.7109375" style="4"/>
    <col min="9206" max="9206" width="3.5703125" style="4" customWidth="1"/>
    <col min="9207" max="9207" width="39.42578125" style="4" customWidth="1"/>
    <col min="9208" max="9209" width="15.140625" style="4" customWidth="1"/>
    <col min="9210" max="9211" width="11.5703125" style="4" customWidth="1"/>
    <col min="9212" max="9212" width="22" style="4" customWidth="1"/>
    <col min="9213" max="9213" width="16.5703125" style="4" customWidth="1"/>
    <col min="9214" max="9218" width="17.85546875" style="4" customWidth="1"/>
    <col min="9219" max="9219" width="19.7109375" style="4" customWidth="1"/>
    <col min="9220" max="9220" width="14.140625" style="4" customWidth="1"/>
    <col min="9221" max="9221" width="6.42578125" style="4" customWidth="1"/>
    <col min="9222" max="9458" width="9.140625" style="4" customWidth="1"/>
    <col min="9459" max="9461" width="10.7109375" style="4"/>
    <col min="9462" max="9462" width="3.5703125" style="4" customWidth="1"/>
    <col min="9463" max="9463" width="39.42578125" style="4" customWidth="1"/>
    <col min="9464" max="9465" width="15.140625" style="4" customWidth="1"/>
    <col min="9466" max="9467" width="11.5703125" style="4" customWidth="1"/>
    <col min="9468" max="9468" width="22" style="4" customWidth="1"/>
    <col min="9469" max="9469" width="16.5703125" style="4" customWidth="1"/>
    <col min="9470" max="9474" width="17.85546875" style="4" customWidth="1"/>
    <col min="9475" max="9475" width="19.7109375" style="4" customWidth="1"/>
    <col min="9476" max="9476" width="14.140625" style="4" customWidth="1"/>
    <col min="9477" max="9477" width="6.42578125" style="4" customWidth="1"/>
    <col min="9478" max="9714" width="9.140625" style="4" customWidth="1"/>
    <col min="9715" max="9717" width="10.7109375" style="4"/>
    <col min="9718" max="9718" width="3.5703125" style="4" customWidth="1"/>
    <col min="9719" max="9719" width="39.42578125" style="4" customWidth="1"/>
    <col min="9720" max="9721" width="15.140625" style="4" customWidth="1"/>
    <col min="9722" max="9723" width="11.5703125" style="4" customWidth="1"/>
    <col min="9724" max="9724" width="22" style="4" customWidth="1"/>
    <col min="9725" max="9725" width="16.5703125" style="4" customWidth="1"/>
    <col min="9726" max="9730" width="17.85546875" style="4" customWidth="1"/>
    <col min="9731" max="9731" width="19.7109375" style="4" customWidth="1"/>
    <col min="9732" max="9732" width="14.140625" style="4" customWidth="1"/>
    <col min="9733" max="9733" width="6.42578125" style="4" customWidth="1"/>
    <col min="9734" max="9970" width="9.140625" style="4" customWidth="1"/>
    <col min="9971" max="9973" width="10.7109375" style="4"/>
    <col min="9974" max="9974" width="3.5703125" style="4" customWidth="1"/>
    <col min="9975" max="9975" width="39.42578125" style="4" customWidth="1"/>
    <col min="9976" max="9977" width="15.140625" style="4" customWidth="1"/>
    <col min="9978" max="9979" width="11.5703125" style="4" customWidth="1"/>
    <col min="9980" max="9980" width="22" style="4" customWidth="1"/>
    <col min="9981" max="9981" width="16.5703125" style="4" customWidth="1"/>
    <col min="9982" max="9986" width="17.85546875" style="4" customWidth="1"/>
    <col min="9987" max="9987" width="19.7109375" style="4" customWidth="1"/>
    <col min="9988" max="9988" width="14.140625" style="4" customWidth="1"/>
    <col min="9989" max="9989" width="6.42578125" style="4" customWidth="1"/>
    <col min="9990" max="10226" width="9.140625" style="4" customWidth="1"/>
    <col min="10227" max="10229" width="10.7109375" style="4"/>
    <col min="10230" max="10230" width="3.5703125" style="4" customWidth="1"/>
    <col min="10231" max="10231" width="39.42578125" style="4" customWidth="1"/>
    <col min="10232" max="10233" width="15.140625" style="4" customWidth="1"/>
    <col min="10234" max="10235" width="11.5703125" style="4" customWidth="1"/>
    <col min="10236" max="10236" width="22" style="4" customWidth="1"/>
    <col min="10237" max="10237" width="16.5703125" style="4" customWidth="1"/>
    <col min="10238" max="10242" width="17.85546875" style="4" customWidth="1"/>
    <col min="10243" max="10243" width="19.7109375" style="4" customWidth="1"/>
    <col min="10244" max="10244" width="14.140625" style="4" customWidth="1"/>
    <col min="10245" max="10245" width="6.42578125" style="4" customWidth="1"/>
    <col min="10246" max="10482" width="9.140625" style="4" customWidth="1"/>
    <col min="10483" max="10485" width="10.7109375" style="4"/>
    <col min="10486" max="10486" width="3.5703125" style="4" customWidth="1"/>
    <col min="10487" max="10487" width="39.42578125" style="4" customWidth="1"/>
    <col min="10488" max="10489" width="15.140625" style="4" customWidth="1"/>
    <col min="10490" max="10491" width="11.5703125" style="4" customWidth="1"/>
    <col min="10492" max="10492" width="22" style="4" customWidth="1"/>
    <col min="10493" max="10493" width="16.5703125" style="4" customWidth="1"/>
    <col min="10494" max="10498" width="17.85546875" style="4" customWidth="1"/>
    <col min="10499" max="10499" width="19.7109375" style="4" customWidth="1"/>
    <col min="10500" max="10500" width="14.140625" style="4" customWidth="1"/>
    <col min="10501" max="10501" width="6.42578125" style="4" customWidth="1"/>
    <col min="10502" max="10738" width="9.140625" style="4" customWidth="1"/>
    <col min="10739" max="10741" width="10.7109375" style="4"/>
    <col min="10742" max="10742" width="3.5703125" style="4" customWidth="1"/>
    <col min="10743" max="10743" width="39.42578125" style="4" customWidth="1"/>
    <col min="10744" max="10745" width="15.140625" style="4" customWidth="1"/>
    <col min="10746" max="10747" width="11.5703125" style="4" customWidth="1"/>
    <col min="10748" max="10748" width="22" style="4" customWidth="1"/>
    <col min="10749" max="10749" width="16.5703125" style="4" customWidth="1"/>
    <col min="10750" max="10754" width="17.85546875" style="4" customWidth="1"/>
    <col min="10755" max="10755" width="19.7109375" style="4" customWidth="1"/>
    <col min="10756" max="10756" width="14.140625" style="4" customWidth="1"/>
    <col min="10757" max="10757" width="6.42578125" style="4" customWidth="1"/>
    <col min="10758" max="10994" width="9.140625" style="4" customWidth="1"/>
    <col min="10995" max="10997" width="10.7109375" style="4"/>
    <col min="10998" max="10998" width="3.5703125" style="4" customWidth="1"/>
    <col min="10999" max="10999" width="39.42578125" style="4" customWidth="1"/>
    <col min="11000" max="11001" width="15.140625" style="4" customWidth="1"/>
    <col min="11002" max="11003" width="11.5703125" style="4" customWidth="1"/>
    <col min="11004" max="11004" width="22" style="4" customWidth="1"/>
    <col min="11005" max="11005" width="16.5703125" style="4" customWidth="1"/>
    <col min="11006" max="11010" width="17.85546875" style="4" customWidth="1"/>
    <col min="11011" max="11011" width="19.7109375" style="4" customWidth="1"/>
    <col min="11012" max="11012" width="14.140625" style="4" customWidth="1"/>
    <col min="11013" max="11013" width="6.42578125" style="4" customWidth="1"/>
    <col min="11014" max="11250" width="9.140625" style="4" customWidth="1"/>
    <col min="11251" max="11253" width="10.7109375" style="4"/>
    <col min="11254" max="11254" width="3.5703125" style="4" customWidth="1"/>
    <col min="11255" max="11255" width="39.42578125" style="4" customWidth="1"/>
    <col min="11256" max="11257" width="15.140625" style="4" customWidth="1"/>
    <col min="11258" max="11259" width="11.5703125" style="4" customWidth="1"/>
    <col min="11260" max="11260" width="22" style="4" customWidth="1"/>
    <col min="11261" max="11261" width="16.5703125" style="4" customWidth="1"/>
    <col min="11262" max="11266" width="17.85546875" style="4" customWidth="1"/>
    <col min="11267" max="11267" width="19.7109375" style="4" customWidth="1"/>
    <col min="11268" max="11268" width="14.140625" style="4" customWidth="1"/>
    <col min="11269" max="11269" width="6.42578125" style="4" customWidth="1"/>
    <col min="11270" max="11506" width="9.140625" style="4" customWidth="1"/>
    <col min="11507" max="11509" width="10.7109375" style="4"/>
    <col min="11510" max="11510" width="3.5703125" style="4" customWidth="1"/>
    <col min="11511" max="11511" width="39.42578125" style="4" customWidth="1"/>
    <col min="11512" max="11513" width="15.140625" style="4" customWidth="1"/>
    <col min="11514" max="11515" width="11.5703125" style="4" customWidth="1"/>
    <col min="11516" max="11516" width="22" style="4" customWidth="1"/>
    <col min="11517" max="11517" width="16.5703125" style="4" customWidth="1"/>
    <col min="11518" max="11522" width="17.85546875" style="4" customWidth="1"/>
    <col min="11523" max="11523" width="19.7109375" style="4" customWidth="1"/>
    <col min="11524" max="11524" width="14.140625" style="4" customWidth="1"/>
    <col min="11525" max="11525" width="6.42578125" style="4" customWidth="1"/>
    <col min="11526" max="11762" width="9.140625" style="4" customWidth="1"/>
    <col min="11763" max="11765" width="10.7109375" style="4"/>
    <col min="11766" max="11766" width="3.5703125" style="4" customWidth="1"/>
    <col min="11767" max="11767" width="39.42578125" style="4" customWidth="1"/>
    <col min="11768" max="11769" width="15.140625" style="4" customWidth="1"/>
    <col min="11770" max="11771" width="11.5703125" style="4" customWidth="1"/>
    <col min="11772" max="11772" width="22" style="4" customWidth="1"/>
    <col min="11773" max="11773" width="16.5703125" style="4" customWidth="1"/>
    <col min="11774" max="11778" width="17.85546875" style="4" customWidth="1"/>
    <col min="11779" max="11779" width="19.7109375" style="4" customWidth="1"/>
    <col min="11780" max="11780" width="14.140625" style="4" customWidth="1"/>
    <col min="11781" max="11781" width="6.42578125" style="4" customWidth="1"/>
    <col min="11782" max="12018" width="9.140625" style="4" customWidth="1"/>
    <col min="12019" max="12021" width="10.7109375" style="4"/>
    <col min="12022" max="12022" width="3.5703125" style="4" customWidth="1"/>
    <col min="12023" max="12023" width="39.42578125" style="4" customWidth="1"/>
    <col min="12024" max="12025" width="15.140625" style="4" customWidth="1"/>
    <col min="12026" max="12027" width="11.5703125" style="4" customWidth="1"/>
    <col min="12028" max="12028" width="22" style="4" customWidth="1"/>
    <col min="12029" max="12029" width="16.5703125" style="4" customWidth="1"/>
    <col min="12030" max="12034" width="17.85546875" style="4" customWidth="1"/>
    <col min="12035" max="12035" width="19.7109375" style="4" customWidth="1"/>
    <col min="12036" max="12036" width="14.140625" style="4" customWidth="1"/>
    <col min="12037" max="12037" width="6.42578125" style="4" customWidth="1"/>
    <col min="12038" max="12274" width="9.140625" style="4" customWidth="1"/>
    <col min="12275" max="12277" width="10.7109375" style="4"/>
    <col min="12278" max="12278" width="3.5703125" style="4" customWidth="1"/>
    <col min="12279" max="12279" width="39.42578125" style="4" customWidth="1"/>
    <col min="12280" max="12281" width="15.140625" style="4" customWidth="1"/>
    <col min="12282" max="12283" width="11.5703125" style="4" customWidth="1"/>
    <col min="12284" max="12284" width="22" style="4" customWidth="1"/>
    <col min="12285" max="12285" width="16.5703125" style="4" customWidth="1"/>
    <col min="12286" max="12290" width="17.85546875" style="4" customWidth="1"/>
    <col min="12291" max="12291" width="19.7109375" style="4" customWidth="1"/>
    <col min="12292" max="12292" width="14.140625" style="4" customWidth="1"/>
    <col min="12293" max="12293" width="6.42578125" style="4" customWidth="1"/>
    <col min="12294" max="12530" width="9.140625" style="4" customWidth="1"/>
    <col min="12531" max="12533" width="10.7109375" style="4"/>
    <col min="12534" max="12534" width="3.5703125" style="4" customWidth="1"/>
    <col min="12535" max="12535" width="39.42578125" style="4" customWidth="1"/>
    <col min="12536" max="12537" width="15.140625" style="4" customWidth="1"/>
    <col min="12538" max="12539" width="11.5703125" style="4" customWidth="1"/>
    <col min="12540" max="12540" width="22" style="4" customWidth="1"/>
    <col min="12541" max="12541" width="16.5703125" style="4" customWidth="1"/>
    <col min="12542" max="12546" width="17.85546875" style="4" customWidth="1"/>
    <col min="12547" max="12547" width="19.7109375" style="4" customWidth="1"/>
    <col min="12548" max="12548" width="14.140625" style="4" customWidth="1"/>
    <col min="12549" max="12549" width="6.42578125" style="4" customWidth="1"/>
    <col min="12550" max="12786" width="9.140625" style="4" customWidth="1"/>
    <col min="12787" max="12789" width="10.7109375" style="4"/>
    <col min="12790" max="12790" width="3.5703125" style="4" customWidth="1"/>
    <col min="12791" max="12791" width="39.42578125" style="4" customWidth="1"/>
    <col min="12792" max="12793" width="15.140625" style="4" customWidth="1"/>
    <col min="12794" max="12795" width="11.5703125" style="4" customWidth="1"/>
    <col min="12796" max="12796" width="22" style="4" customWidth="1"/>
    <col min="12797" max="12797" width="16.5703125" style="4" customWidth="1"/>
    <col min="12798" max="12802" width="17.85546875" style="4" customWidth="1"/>
    <col min="12803" max="12803" width="19.7109375" style="4" customWidth="1"/>
    <col min="12804" max="12804" width="14.140625" style="4" customWidth="1"/>
    <col min="12805" max="12805" width="6.42578125" style="4" customWidth="1"/>
    <col min="12806" max="13042" width="9.140625" style="4" customWidth="1"/>
    <col min="13043" max="13045" width="10.7109375" style="4"/>
    <col min="13046" max="13046" width="3.5703125" style="4" customWidth="1"/>
    <col min="13047" max="13047" width="39.42578125" style="4" customWidth="1"/>
    <col min="13048" max="13049" width="15.140625" style="4" customWidth="1"/>
    <col min="13050" max="13051" width="11.5703125" style="4" customWidth="1"/>
    <col min="13052" max="13052" width="22" style="4" customWidth="1"/>
    <col min="13053" max="13053" width="16.5703125" style="4" customWidth="1"/>
    <col min="13054" max="13058" width="17.85546875" style="4" customWidth="1"/>
    <col min="13059" max="13059" width="19.7109375" style="4" customWidth="1"/>
    <col min="13060" max="13060" width="14.140625" style="4" customWidth="1"/>
    <col min="13061" max="13061" width="6.42578125" style="4" customWidth="1"/>
    <col min="13062" max="13298" width="9.140625" style="4" customWidth="1"/>
    <col min="13299" max="13301" width="10.7109375" style="4"/>
    <col min="13302" max="13302" width="3.5703125" style="4" customWidth="1"/>
    <col min="13303" max="13303" width="39.42578125" style="4" customWidth="1"/>
    <col min="13304" max="13305" width="15.140625" style="4" customWidth="1"/>
    <col min="13306" max="13307" width="11.5703125" style="4" customWidth="1"/>
    <col min="13308" max="13308" width="22" style="4" customWidth="1"/>
    <col min="13309" max="13309" width="16.5703125" style="4" customWidth="1"/>
    <col min="13310" max="13314" width="17.85546875" style="4" customWidth="1"/>
    <col min="13315" max="13315" width="19.7109375" style="4" customWidth="1"/>
    <col min="13316" max="13316" width="14.140625" style="4" customWidth="1"/>
    <col min="13317" max="13317" width="6.42578125" style="4" customWidth="1"/>
    <col min="13318" max="13554" width="9.140625" style="4" customWidth="1"/>
    <col min="13555" max="13557" width="10.7109375" style="4"/>
    <col min="13558" max="13558" width="3.5703125" style="4" customWidth="1"/>
    <col min="13559" max="13559" width="39.42578125" style="4" customWidth="1"/>
    <col min="13560" max="13561" width="15.140625" style="4" customWidth="1"/>
    <col min="13562" max="13563" width="11.5703125" style="4" customWidth="1"/>
    <col min="13564" max="13564" width="22" style="4" customWidth="1"/>
    <col min="13565" max="13565" width="16.5703125" style="4" customWidth="1"/>
    <col min="13566" max="13570" width="17.85546875" style="4" customWidth="1"/>
    <col min="13571" max="13571" width="19.7109375" style="4" customWidth="1"/>
    <col min="13572" max="13572" width="14.140625" style="4" customWidth="1"/>
    <col min="13573" max="13573" width="6.42578125" style="4" customWidth="1"/>
    <col min="13574" max="13810" width="9.140625" style="4" customWidth="1"/>
    <col min="13811" max="13813" width="10.7109375" style="4"/>
    <col min="13814" max="13814" width="3.5703125" style="4" customWidth="1"/>
    <col min="13815" max="13815" width="39.42578125" style="4" customWidth="1"/>
    <col min="13816" max="13817" width="15.140625" style="4" customWidth="1"/>
    <col min="13818" max="13819" width="11.5703125" style="4" customWidth="1"/>
    <col min="13820" max="13820" width="22" style="4" customWidth="1"/>
    <col min="13821" max="13821" width="16.5703125" style="4" customWidth="1"/>
    <col min="13822" max="13826" width="17.85546875" style="4" customWidth="1"/>
    <col min="13827" max="13827" width="19.7109375" style="4" customWidth="1"/>
    <col min="13828" max="13828" width="14.140625" style="4" customWidth="1"/>
    <col min="13829" max="13829" width="6.42578125" style="4" customWidth="1"/>
    <col min="13830" max="14066" width="9.140625" style="4" customWidth="1"/>
    <col min="14067" max="14069" width="10.7109375" style="4"/>
    <col min="14070" max="14070" width="3.5703125" style="4" customWidth="1"/>
    <col min="14071" max="14071" width="39.42578125" style="4" customWidth="1"/>
    <col min="14072" max="14073" width="15.140625" style="4" customWidth="1"/>
    <col min="14074" max="14075" width="11.5703125" style="4" customWidth="1"/>
    <col min="14076" max="14076" width="22" style="4" customWidth="1"/>
    <col min="14077" max="14077" width="16.5703125" style="4" customWidth="1"/>
    <col min="14078" max="14082" width="17.85546875" style="4" customWidth="1"/>
    <col min="14083" max="14083" width="19.7109375" style="4" customWidth="1"/>
    <col min="14084" max="14084" width="14.140625" style="4" customWidth="1"/>
    <col min="14085" max="14085" width="6.42578125" style="4" customWidth="1"/>
    <col min="14086" max="14322" width="9.140625" style="4" customWidth="1"/>
    <col min="14323" max="14325" width="10.7109375" style="4"/>
    <col min="14326" max="14326" width="3.5703125" style="4" customWidth="1"/>
    <col min="14327" max="14327" width="39.42578125" style="4" customWidth="1"/>
    <col min="14328" max="14329" width="15.140625" style="4" customWidth="1"/>
    <col min="14330" max="14331" width="11.5703125" style="4" customWidth="1"/>
    <col min="14332" max="14332" width="22" style="4" customWidth="1"/>
    <col min="14333" max="14333" width="16.5703125" style="4" customWidth="1"/>
    <col min="14334" max="14338" width="17.85546875" style="4" customWidth="1"/>
    <col min="14339" max="14339" width="19.7109375" style="4" customWidth="1"/>
    <col min="14340" max="14340" width="14.140625" style="4" customWidth="1"/>
    <col min="14341" max="14341" width="6.42578125" style="4" customWidth="1"/>
    <col min="14342" max="14578" width="9.140625" style="4" customWidth="1"/>
    <col min="14579" max="14581" width="10.7109375" style="4"/>
    <col min="14582" max="14582" width="3.5703125" style="4" customWidth="1"/>
    <col min="14583" max="14583" width="39.42578125" style="4" customWidth="1"/>
    <col min="14584" max="14585" width="15.140625" style="4" customWidth="1"/>
    <col min="14586" max="14587" width="11.5703125" style="4" customWidth="1"/>
    <col min="14588" max="14588" width="22" style="4" customWidth="1"/>
    <col min="14589" max="14589" width="16.5703125" style="4" customWidth="1"/>
    <col min="14590" max="14594" width="17.85546875" style="4" customWidth="1"/>
    <col min="14595" max="14595" width="19.7109375" style="4" customWidth="1"/>
    <col min="14596" max="14596" width="14.140625" style="4" customWidth="1"/>
    <col min="14597" max="14597" width="6.42578125" style="4" customWidth="1"/>
    <col min="14598" max="14834" width="9.140625" style="4" customWidth="1"/>
    <col min="14835" max="14837" width="10.7109375" style="4"/>
    <col min="14838" max="14838" width="3.5703125" style="4" customWidth="1"/>
    <col min="14839" max="14839" width="39.42578125" style="4" customWidth="1"/>
    <col min="14840" max="14841" width="15.140625" style="4" customWidth="1"/>
    <col min="14842" max="14843" width="11.5703125" style="4" customWidth="1"/>
    <col min="14844" max="14844" width="22" style="4" customWidth="1"/>
    <col min="14845" max="14845" width="16.5703125" style="4" customWidth="1"/>
    <col min="14846" max="14850" width="17.85546875" style="4" customWidth="1"/>
    <col min="14851" max="14851" width="19.7109375" style="4" customWidth="1"/>
    <col min="14852" max="14852" width="14.140625" style="4" customWidth="1"/>
    <col min="14853" max="14853" width="6.42578125" style="4" customWidth="1"/>
    <col min="14854" max="15090" width="9.140625" style="4" customWidth="1"/>
    <col min="15091" max="15093" width="10.7109375" style="4"/>
    <col min="15094" max="15094" width="3.5703125" style="4" customWidth="1"/>
    <col min="15095" max="15095" width="39.42578125" style="4" customWidth="1"/>
    <col min="15096" max="15097" width="15.140625" style="4" customWidth="1"/>
    <col min="15098" max="15099" width="11.5703125" style="4" customWidth="1"/>
    <col min="15100" max="15100" width="22" style="4" customWidth="1"/>
    <col min="15101" max="15101" width="16.5703125" style="4" customWidth="1"/>
    <col min="15102" max="15106" width="17.85546875" style="4" customWidth="1"/>
    <col min="15107" max="15107" width="19.7109375" style="4" customWidth="1"/>
    <col min="15108" max="15108" width="14.140625" style="4" customWidth="1"/>
    <col min="15109" max="15109" width="6.42578125" style="4" customWidth="1"/>
    <col min="15110" max="15346" width="9.140625" style="4" customWidth="1"/>
    <col min="15347" max="15349" width="10.7109375" style="4"/>
    <col min="15350" max="15350" width="3.5703125" style="4" customWidth="1"/>
    <col min="15351" max="15351" width="39.42578125" style="4" customWidth="1"/>
    <col min="15352" max="15353" width="15.140625" style="4" customWidth="1"/>
    <col min="15354" max="15355" width="11.5703125" style="4" customWidth="1"/>
    <col min="15356" max="15356" width="22" style="4" customWidth="1"/>
    <col min="15357" max="15357" width="16.5703125" style="4" customWidth="1"/>
    <col min="15358" max="15362" width="17.85546875" style="4" customWidth="1"/>
    <col min="15363" max="15363" width="19.7109375" style="4" customWidth="1"/>
    <col min="15364" max="15364" width="14.140625" style="4" customWidth="1"/>
    <col min="15365" max="15365" width="6.42578125" style="4" customWidth="1"/>
    <col min="15366" max="15602" width="9.140625" style="4" customWidth="1"/>
    <col min="15603" max="15605" width="10.7109375" style="4"/>
    <col min="15606" max="15606" width="3.5703125" style="4" customWidth="1"/>
    <col min="15607" max="15607" width="39.42578125" style="4" customWidth="1"/>
    <col min="15608" max="15609" width="15.140625" style="4" customWidth="1"/>
    <col min="15610" max="15611" width="11.5703125" style="4" customWidth="1"/>
    <col min="15612" max="15612" width="22" style="4" customWidth="1"/>
    <col min="15613" max="15613" width="16.5703125" style="4" customWidth="1"/>
    <col min="15614" max="15618" width="17.85546875" style="4" customWidth="1"/>
    <col min="15619" max="15619" width="19.7109375" style="4" customWidth="1"/>
    <col min="15620" max="15620" width="14.140625" style="4" customWidth="1"/>
    <col min="15621" max="15621" width="6.42578125" style="4" customWidth="1"/>
    <col min="15622" max="15858" width="9.140625" style="4" customWidth="1"/>
    <col min="15859" max="15861" width="10.7109375" style="4"/>
    <col min="15862" max="15862" width="3.5703125" style="4" customWidth="1"/>
    <col min="15863" max="15863" width="39.42578125" style="4" customWidth="1"/>
    <col min="15864" max="15865" width="15.140625" style="4" customWidth="1"/>
    <col min="15866" max="15867" width="11.5703125" style="4" customWidth="1"/>
    <col min="15868" max="15868" width="22" style="4" customWidth="1"/>
    <col min="15869" max="15869" width="16.5703125" style="4" customWidth="1"/>
    <col min="15870" max="15874" width="17.85546875" style="4" customWidth="1"/>
    <col min="15875" max="15875" width="19.7109375" style="4" customWidth="1"/>
    <col min="15876" max="15876" width="14.140625" style="4" customWidth="1"/>
    <col min="15877" max="15877" width="6.42578125" style="4" customWidth="1"/>
    <col min="15878" max="16114" width="9.140625" style="4" customWidth="1"/>
    <col min="16115" max="16117" width="10.7109375" style="4"/>
    <col min="16118" max="16118" width="3.5703125" style="4" customWidth="1"/>
    <col min="16119" max="16119" width="39.42578125" style="4" customWidth="1"/>
    <col min="16120" max="16121" width="15.140625" style="4" customWidth="1"/>
    <col min="16122" max="16123" width="11.5703125" style="4" customWidth="1"/>
    <col min="16124" max="16124" width="22" style="4" customWidth="1"/>
    <col min="16125" max="16125" width="16.5703125" style="4" customWidth="1"/>
    <col min="16126" max="16130" width="17.85546875" style="4" customWidth="1"/>
    <col min="16131" max="16131" width="19.7109375" style="4" customWidth="1"/>
    <col min="16132" max="16132" width="14.140625" style="4" customWidth="1"/>
    <col min="16133" max="16133" width="6.42578125" style="4" customWidth="1"/>
    <col min="16134" max="16370" width="9.140625" style="4" customWidth="1"/>
    <col min="16371" max="16384" width="10.7109375" style="4"/>
  </cols>
  <sheetData>
    <row r="1" spans="1:6" s="21" customFormat="1" ht="14.1" customHeight="1" x14ac:dyDescent="0.25">
      <c r="A1" s="1084" t="str">
        <f>'Investment Prop'!A1:N1</f>
        <v>NAME OF INSURANCE COMPANY</v>
      </c>
      <c r="B1" s="1084"/>
      <c r="C1" s="1084"/>
      <c r="D1" s="1084"/>
    </row>
    <row r="2" spans="1:6" s="21" customFormat="1" ht="14.1" customHeight="1" x14ac:dyDescent="0.25">
      <c r="A2" s="1084" t="str">
        <f>'Investment Prop'!A2:N2</f>
        <v>STATEMENT OF CAPITAL, RESERVES AND SURPLUS INVESTMENTS</v>
      </c>
      <c r="B2" s="1084"/>
      <c r="C2" s="1084"/>
      <c r="D2" s="1084"/>
      <c r="E2" s="439"/>
      <c r="F2" s="439"/>
    </row>
    <row r="3" spans="1:6" s="21" customFormat="1" ht="14.1" customHeight="1" x14ac:dyDescent="0.25">
      <c r="A3" s="1084" t="str">
        <f>'Investment Prop'!A3:N3</f>
        <v>AS OF DATE</v>
      </c>
      <c r="B3" s="1084"/>
      <c r="C3" s="1084"/>
      <c r="D3" s="1084"/>
    </row>
    <row r="4" spans="1:6" s="21" customFormat="1" ht="14.1" customHeight="1" thickBot="1" x14ac:dyDescent="0.3">
      <c r="A4" s="625"/>
      <c r="B4" s="643"/>
      <c r="C4" s="700"/>
      <c r="D4" s="643"/>
      <c r="E4" s="92"/>
    </row>
    <row r="5" spans="1:6" s="551" customFormat="1" ht="12.75" customHeight="1" x14ac:dyDescent="0.2">
      <c r="A5" s="1158"/>
      <c r="B5" s="1159"/>
      <c r="C5" s="737" t="s">
        <v>348</v>
      </c>
      <c r="D5" s="738" t="s">
        <v>349</v>
      </c>
    </row>
    <row r="6" spans="1:6" s="678" customFormat="1" ht="12.75" customHeight="1" thickBot="1" x14ac:dyDescent="0.25">
      <c r="A6" s="734" t="s">
        <v>50</v>
      </c>
      <c r="B6" s="735"/>
      <c r="C6" s="735"/>
      <c r="D6" s="736"/>
    </row>
    <row r="10" spans="1:6" ht="12.75" customHeight="1" x14ac:dyDescent="0.2">
      <c r="E10" s="185"/>
    </row>
  </sheetData>
  <mergeCells count="4">
    <mergeCell ref="A1:D1"/>
    <mergeCell ref="A2:D2"/>
    <mergeCell ref="A3:D3"/>
    <mergeCell ref="A5:B5"/>
  </mergeCells>
  <pageMargins left="0.5" right="0.5" top="1" bottom="0.5" header="0.2" footer="0.1"/>
  <pageSetup paperSize="5" scale="64" fitToHeight="0" orientation="landscape" r:id="rId1"/>
  <headerFooter>
    <oddFooter>&amp;R&amp;"Arial,Bold"&amp;10Page 54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9" tint="0.39997558519241921"/>
    <pageSetUpPr fitToPage="1"/>
  </sheetPr>
  <dimension ref="A1:M29"/>
  <sheetViews>
    <sheetView showGridLines="0" zoomScale="85" zoomScaleNormal="85" zoomScaleSheetLayoutView="80" zoomScalePageLayoutView="40" workbookViewId="0">
      <selection sqref="A1:G3"/>
    </sheetView>
  </sheetViews>
  <sheetFormatPr defaultRowHeight="12.75" customHeight="1" x14ac:dyDescent="0.2"/>
  <cols>
    <col min="1" max="1" width="3.7109375" style="463" bestFit="1" customWidth="1"/>
    <col min="2" max="2" width="3.5703125" style="1" customWidth="1"/>
    <col min="3" max="3" width="51" style="1" customWidth="1"/>
    <col min="4" max="4" width="25.28515625" style="1" customWidth="1"/>
    <col min="5" max="6" width="21.140625" style="1" customWidth="1"/>
    <col min="7" max="7" width="18.7109375" style="1" customWidth="1"/>
    <col min="8" max="254" width="9.140625" style="1"/>
    <col min="255" max="255" width="3.7109375" style="1" bestFit="1" customWidth="1"/>
    <col min="256" max="256" width="3.5703125" style="1" customWidth="1"/>
    <col min="257" max="257" width="51" style="1" customWidth="1"/>
    <col min="258" max="258" width="25.28515625" style="1" customWidth="1"/>
    <col min="259" max="262" width="21.140625" style="1" customWidth="1"/>
    <col min="263" max="263" width="18.7109375" style="1" customWidth="1"/>
    <col min="264" max="510" width="9.140625" style="1"/>
    <col min="511" max="511" width="3.7109375" style="1" bestFit="1" customWidth="1"/>
    <col min="512" max="512" width="3.5703125" style="1" customWidth="1"/>
    <col min="513" max="513" width="51" style="1" customWidth="1"/>
    <col min="514" max="514" width="25.28515625" style="1" customWidth="1"/>
    <col min="515" max="518" width="21.140625" style="1" customWidth="1"/>
    <col min="519" max="519" width="18.7109375" style="1" customWidth="1"/>
    <col min="520" max="766" width="9.140625" style="1"/>
    <col min="767" max="767" width="3.7109375" style="1" bestFit="1" customWidth="1"/>
    <col min="768" max="768" width="3.5703125" style="1" customWidth="1"/>
    <col min="769" max="769" width="51" style="1" customWidth="1"/>
    <col min="770" max="770" width="25.28515625" style="1" customWidth="1"/>
    <col min="771" max="774" width="21.140625" style="1" customWidth="1"/>
    <col min="775" max="775" width="18.7109375" style="1" customWidth="1"/>
    <col min="776" max="1022" width="9.140625" style="1"/>
    <col min="1023" max="1023" width="3.7109375" style="1" bestFit="1" customWidth="1"/>
    <col min="1024" max="1024" width="3.5703125" style="1" customWidth="1"/>
    <col min="1025" max="1025" width="51" style="1" customWidth="1"/>
    <col min="1026" max="1026" width="25.28515625" style="1" customWidth="1"/>
    <col min="1027" max="1030" width="21.140625" style="1" customWidth="1"/>
    <col min="1031" max="1031" width="18.7109375" style="1" customWidth="1"/>
    <col min="1032" max="1278" width="9.140625" style="1"/>
    <col min="1279" max="1279" width="3.7109375" style="1" bestFit="1" customWidth="1"/>
    <col min="1280" max="1280" width="3.5703125" style="1" customWidth="1"/>
    <col min="1281" max="1281" width="51" style="1" customWidth="1"/>
    <col min="1282" max="1282" width="25.28515625" style="1" customWidth="1"/>
    <col min="1283" max="1286" width="21.140625" style="1" customWidth="1"/>
    <col min="1287" max="1287" width="18.7109375" style="1" customWidth="1"/>
    <col min="1288" max="1534" width="9.140625" style="1"/>
    <col min="1535" max="1535" width="3.7109375" style="1" bestFit="1" customWidth="1"/>
    <col min="1536" max="1536" width="3.5703125" style="1" customWidth="1"/>
    <col min="1537" max="1537" width="51" style="1" customWidth="1"/>
    <col min="1538" max="1538" width="25.28515625" style="1" customWidth="1"/>
    <col min="1539" max="1542" width="21.140625" style="1" customWidth="1"/>
    <col min="1543" max="1543" width="18.7109375" style="1" customWidth="1"/>
    <col min="1544" max="1790" width="9.140625" style="1"/>
    <col min="1791" max="1791" width="3.7109375" style="1" bestFit="1" customWidth="1"/>
    <col min="1792" max="1792" width="3.5703125" style="1" customWidth="1"/>
    <col min="1793" max="1793" width="51" style="1" customWidth="1"/>
    <col min="1794" max="1794" width="25.28515625" style="1" customWidth="1"/>
    <col min="1795" max="1798" width="21.140625" style="1" customWidth="1"/>
    <col min="1799" max="1799" width="18.7109375" style="1" customWidth="1"/>
    <col min="1800" max="2046" width="9.140625" style="1"/>
    <col min="2047" max="2047" width="3.7109375" style="1" bestFit="1" customWidth="1"/>
    <col min="2048" max="2048" width="3.5703125" style="1" customWidth="1"/>
    <col min="2049" max="2049" width="51" style="1" customWidth="1"/>
    <col min="2050" max="2050" width="25.28515625" style="1" customWidth="1"/>
    <col min="2051" max="2054" width="21.140625" style="1" customWidth="1"/>
    <col min="2055" max="2055" width="18.7109375" style="1" customWidth="1"/>
    <col min="2056" max="2302" width="9.140625" style="1"/>
    <col min="2303" max="2303" width="3.7109375" style="1" bestFit="1" customWidth="1"/>
    <col min="2304" max="2304" width="3.5703125" style="1" customWidth="1"/>
    <col min="2305" max="2305" width="51" style="1" customWidth="1"/>
    <col min="2306" max="2306" width="25.28515625" style="1" customWidth="1"/>
    <col min="2307" max="2310" width="21.140625" style="1" customWidth="1"/>
    <col min="2311" max="2311" width="18.7109375" style="1" customWidth="1"/>
    <col min="2312" max="2558" width="9.140625" style="1"/>
    <col min="2559" max="2559" width="3.7109375" style="1" bestFit="1" customWidth="1"/>
    <col min="2560" max="2560" width="3.5703125" style="1" customWidth="1"/>
    <col min="2561" max="2561" width="51" style="1" customWidth="1"/>
    <col min="2562" max="2562" width="25.28515625" style="1" customWidth="1"/>
    <col min="2563" max="2566" width="21.140625" style="1" customWidth="1"/>
    <col min="2567" max="2567" width="18.7109375" style="1" customWidth="1"/>
    <col min="2568" max="2814" width="9.140625" style="1"/>
    <col min="2815" max="2815" width="3.7109375" style="1" bestFit="1" customWidth="1"/>
    <col min="2816" max="2816" width="3.5703125" style="1" customWidth="1"/>
    <col min="2817" max="2817" width="51" style="1" customWidth="1"/>
    <col min="2818" max="2818" width="25.28515625" style="1" customWidth="1"/>
    <col min="2819" max="2822" width="21.140625" style="1" customWidth="1"/>
    <col min="2823" max="2823" width="18.7109375" style="1" customWidth="1"/>
    <col min="2824" max="3070" width="9.140625" style="1"/>
    <col min="3071" max="3071" width="3.7109375" style="1" bestFit="1" customWidth="1"/>
    <col min="3072" max="3072" width="3.5703125" style="1" customWidth="1"/>
    <col min="3073" max="3073" width="51" style="1" customWidth="1"/>
    <col min="3074" max="3074" width="25.28515625" style="1" customWidth="1"/>
    <col min="3075" max="3078" width="21.140625" style="1" customWidth="1"/>
    <col min="3079" max="3079" width="18.7109375" style="1" customWidth="1"/>
    <col min="3080" max="3326" width="9.140625" style="1"/>
    <col min="3327" max="3327" width="3.7109375" style="1" bestFit="1" customWidth="1"/>
    <col min="3328" max="3328" width="3.5703125" style="1" customWidth="1"/>
    <col min="3329" max="3329" width="51" style="1" customWidth="1"/>
    <col min="3330" max="3330" width="25.28515625" style="1" customWidth="1"/>
    <col min="3331" max="3334" width="21.140625" style="1" customWidth="1"/>
    <col min="3335" max="3335" width="18.7109375" style="1" customWidth="1"/>
    <col min="3336" max="3582" width="9.140625" style="1"/>
    <col min="3583" max="3583" width="3.7109375" style="1" bestFit="1" customWidth="1"/>
    <col min="3584" max="3584" width="3.5703125" style="1" customWidth="1"/>
    <col min="3585" max="3585" width="51" style="1" customWidth="1"/>
    <col min="3586" max="3586" width="25.28515625" style="1" customWidth="1"/>
    <col min="3587" max="3590" width="21.140625" style="1" customWidth="1"/>
    <col min="3591" max="3591" width="18.7109375" style="1" customWidth="1"/>
    <col min="3592" max="3838" width="9.140625" style="1"/>
    <col min="3839" max="3839" width="3.7109375" style="1" bestFit="1" customWidth="1"/>
    <col min="3840" max="3840" width="3.5703125" style="1" customWidth="1"/>
    <col min="3841" max="3841" width="51" style="1" customWidth="1"/>
    <col min="3842" max="3842" width="25.28515625" style="1" customWidth="1"/>
    <col min="3843" max="3846" width="21.140625" style="1" customWidth="1"/>
    <col min="3847" max="3847" width="18.7109375" style="1" customWidth="1"/>
    <col min="3848" max="4094" width="9.140625" style="1"/>
    <col min="4095" max="4095" width="3.7109375" style="1" bestFit="1" customWidth="1"/>
    <col min="4096" max="4096" width="3.5703125" style="1" customWidth="1"/>
    <col min="4097" max="4097" width="51" style="1" customWidth="1"/>
    <col min="4098" max="4098" width="25.28515625" style="1" customWidth="1"/>
    <col min="4099" max="4102" width="21.140625" style="1" customWidth="1"/>
    <col min="4103" max="4103" width="18.7109375" style="1" customWidth="1"/>
    <col min="4104" max="4350" width="9.140625" style="1"/>
    <col min="4351" max="4351" width="3.7109375" style="1" bestFit="1" customWidth="1"/>
    <col min="4352" max="4352" width="3.5703125" style="1" customWidth="1"/>
    <col min="4353" max="4353" width="51" style="1" customWidth="1"/>
    <col min="4354" max="4354" width="25.28515625" style="1" customWidth="1"/>
    <col min="4355" max="4358" width="21.140625" style="1" customWidth="1"/>
    <col min="4359" max="4359" width="18.7109375" style="1" customWidth="1"/>
    <col min="4360" max="4606" width="9.140625" style="1"/>
    <col min="4607" max="4607" width="3.7109375" style="1" bestFit="1" customWidth="1"/>
    <col min="4608" max="4608" width="3.5703125" style="1" customWidth="1"/>
    <col min="4609" max="4609" width="51" style="1" customWidth="1"/>
    <col min="4610" max="4610" width="25.28515625" style="1" customWidth="1"/>
    <col min="4611" max="4614" width="21.140625" style="1" customWidth="1"/>
    <col min="4615" max="4615" width="18.7109375" style="1" customWidth="1"/>
    <col min="4616" max="4862" width="9.140625" style="1"/>
    <col min="4863" max="4863" width="3.7109375" style="1" bestFit="1" customWidth="1"/>
    <col min="4864" max="4864" width="3.5703125" style="1" customWidth="1"/>
    <col min="4865" max="4865" width="51" style="1" customWidth="1"/>
    <col min="4866" max="4866" width="25.28515625" style="1" customWidth="1"/>
    <col min="4867" max="4870" width="21.140625" style="1" customWidth="1"/>
    <col min="4871" max="4871" width="18.7109375" style="1" customWidth="1"/>
    <col min="4872" max="5118" width="9.140625" style="1"/>
    <col min="5119" max="5119" width="3.7109375" style="1" bestFit="1" customWidth="1"/>
    <col min="5120" max="5120" width="3.5703125" style="1" customWidth="1"/>
    <col min="5121" max="5121" width="51" style="1" customWidth="1"/>
    <col min="5122" max="5122" width="25.28515625" style="1" customWidth="1"/>
    <col min="5123" max="5126" width="21.140625" style="1" customWidth="1"/>
    <col min="5127" max="5127" width="18.7109375" style="1" customWidth="1"/>
    <col min="5128" max="5374" width="9.140625" style="1"/>
    <col min="5375" max="5375" width="3.7109375" style="1" bestFit="1" customWidth="1"/>
    <col min="5376" max="5376" width="3.5703125" style="1" customWidth="1"/>
    <col min="5377" max="5377" width="51" style="1" customWidth="1"/>
    <col min="5378" max="5378" width="25.28515625" style="1" customWidth="1"/>
    <col min="5379" max="5382" width="21.140625" style="1" customWidth="1"/>
    <col min="5383" max="5383" width="18.7109375" style="1" customWidth="1"/>
    <col min="5384" max="5630" width="9.140625" style="1"/>
    <col min="5631" max="5631" width="3.7109375" style="1" bestFit="1" customWidth="1"/>
    <col min="5632" max="5632" width="3.5703125" style="1" customWidth="1"/>
    <col min="5633" max="5633" width="51" style="1" customWidth="1"/>
    <col min="5634" max="5634" width="25.28515625" style="1" customWidth="1"/>
    <col min="5635" max="5638" width="21.140625" style="1" customWidth="1"/>
    <col min="5639" max="5639" width="18.7109375" style="1" customWidth="1"/>
    <col min="5640" max="5886" width="9.140625" style="1"/>
    <col min="5887" max="5887" width="3.7109375" style="1" bestFit="1" customWidth="1"/>
    <col min="5888" max="5888" width="3.5703125" style="1" customWidth="1"/>
    <col min="5889" max="5889" width="51" style="1" customWidth="1"/>
    <col min="5890" max="5890" width="25.28515625" style="1" customWidth="1"/>
    <col min="5891" max="5894" width="21.140625" style="1" customWidth="1"/>
    <col min="5895" max="5895" width="18.7109375" style="1" customWidth="1"/>
    <col min="5896" max="6142" width="9.140625" style="1"/>
    <col min="6143" max="6143" width="3.7109375" style="1" bestFit="1" customWidth="1"/>
    <col min="6144" max="6144" width="3.5703125" style="1" customWidth="1"/>
    <col min="6145" max="6145" width="51" style="1" customWidth="1"/>
    <col min="6146" max="6146" width="25.28515625" style="1" customWidth="1"/>
    <col min="6147" max="6150" width="21.140625" style="1" customWidth="1"/>
    <col min="6151" max="6151" width="18.7109375" style="1" customWidth="1"/>
    <col min="6152" max="6398" width="9.140625" style="1"/>
    <col min="6399" max="6399" width="3.7109375" style="1" bestFit="1" customWidth="1"/>
    <col min="6400" max="6400" width="3.5703125" style="1" customWidth="1"/>
    <col min="6401" max="6401" width="51" style="1" customWidth="1"/>
    <col min="6402" max="6402" width="25.28515625" style="1" customWidth="1"/>
    <col min="6403" max="6406" width="21.140625" style="1" customWidth="1"/>
    <col min="6407" max="6407" width="18.7109375" style="1" customWidth="1"/>
    <col min="6408" max="6654" width="9.140625" style="1"/>
    <col min="6655" max="6655" width="3.7109375" style="1" bestFit="1" customWidth="1"/>
    <col min="6656" max="6656" width="3.5703125" style="1" customWidth="1"/>
    <col min="6657" max="6657" width="51" style="1" customWidth="1"/>
    <col min="6658" max="6658" width="25.28515625" style="1" customWidth="1"/>
    <col min="6659" max="6662" width="21.140625" style="1" customWidth="1"/>
    <col min="6663" max="6663" width="18.7109375" style="1" customWidth="1"/>
    <col min="6664" max="6910" width="9.140625" style="1"/>
    <col min="6911" max="6911" width="3.7109375" style="1" bestFit="1" customWidth="1"/>
    <col min="6912" max="6912" width="3.5703125" style="1" customWidth="1"/>
    <col min="6913" max="6913" width="51" style="1" customWidth="1"/>
    <col min="6914" max="6914" width="25.28515625" style="1" customWidth="1"/>
    <col min="6915" max="6918" width="21.140625" style="1" customWidth="1"/>
    <col min="6919" max="6919" width="18.7109375" style="1" customWidth="1"/>
    <col min="6920" max="7166" width="9.140625" style="1"/>
    <col min="7167" max="7167" width="3.7109375" style="1" bestFit="1" customWidth="1"/>
    <col min="7168" max="7168" width="3.5703125" style="1" customWidth="1"/>
    <col min="7169" max="7169" width="51" style="1" customWidth="1"/>
    <col min="7170" max="7170" width="25.28515625" style="1" customWidth="1"/>
    <col min="7171" max="7174" width="21.140625" style="1" customWidth="1"/>
    <col min="7175" max="7175" width="18.7109375" style="1" customWidth="1"/>
    <col min="7176" max="7422" width="9.140625" style="1"/>
    <col min="7423" max="7423" width="3.7109375" style="1" bestFit="1" customWidth="1"/>
    <col min="7424" max="7424" width="3.5703125" style="1" customWidth="1"/>
    <col min="7425" max="7425" width="51" style="1" customWidth="1"/>
    <col min="7426" max="7426" width="25.28515625" style="1" customWidth="1"/>
    <col min="7427" max="7430" width="21.140625" style="1" customWidth="1"/>
    <col min="7431" max="7431" width="18.7109375" style="1" customWidth="1"/>
    <col min="7432" max="7678" width="9.140625" style="1"/>
    <col min="7679" max="7679" width="3.7109375" style="1" bestFit="1" customWidth="1"/>
    <col min="7680" max="7680" width="3.5703125" style="1" customWidth="1"/>
    <col min="7681" max="7681" width="51" style="1" customWidth="1"/>
    <col min="7682" max="7682" width="25.28515625" style="1" customWidth="1"/>
    <col min="7683" max="7686" width="21.140625" style="1" customWidth="1"/>
    <col min="7687" max="7687" width="18.7109375" style="1" customWidth="1"/>
    <col min="7688" max="7934" width="9.140625" style="1"/>
    <col min="7935" max="7935" width="3.7109375" style="1" bestFit="1" customWidth="1"/>
    <col min="7936" max="7936" width="3.5703125" style="1" customWidth="1"/>
    <col min="7937" max="7937" width="51" style="1" customWidth="1"/>
    <col min="7938" max="7938" width="25.28515625" style="1" customWidth="1"/>
    <col min="7939" max="7942" width="21.140625" style="1" customWidth="1"/>
    <col min="7943" max="7943" width="18.7109375" style="1" customWidth="1"/>
    <col min="7944" max="8190" width="9.140625" style="1"/>
    <col min="8191" max="8191" width="3.7109375" style="1" bestFit="1" customWidth="1"/>
    <col min="8192" max="8192" width="3.5703125" style="1" customWidth="1"/>
    <col min="8193" max="8193" width="51" style="1" customWidth="1"/>
    <col min="8194" max="8194" width="25.28515625" style="1" customWidth="1"/>
    <col min="8195" max="8198" width="21.140625" style="1" customWidth="1"/>
    <col min="8199" max="8199" width="18.7109375" style="1" customWidth="1"/>
    <col min="8200" max="8446" width="9.140625" style="1"/>
    <col min="8447" max="8447" width="3.7109375" style="1" bestFit="1" customWidth="1"/>
    <col min="8448" max="8448" width="3.5703125" style="1" customWidth="1"/>
    <col min="8449" max="8449" width="51" style="1" customWidth="1"/>
    <col min="8450" max="8450" width="25.28515625" style="1" customWidth="1"/>
    <col min="8451" max="8454" width="21.140625" style="1" customWidth="1"/>
    <col min="8455" max="8455" width="18.7109375" style="1" customWidth="1"/>
    <col min="8456" max="8702" width="9.140625" style="1"/>
    <col min="8703" max="8703" width="3.7109375" style="1" bestFit="1" customWidth="1"/>
    <col min="8704" max="8704" width="3.5703125" style="1" customWidth="1"/>
    <col min="8705" max="8705" width="51" style="1" customWidth="1"/>
    <col min="8706" max="8706" width="25.28515625" style="1" customWidth="1"/>
    <col min="8707" max="8710" width="21.140625" style="1" customWidth="1"/>
    <col min="8711" max="8711" width="18.7109375" style="1" customWidth="1"/>
    <col min="8712" max="8958" width="9.140625" style="1"/>
    <col min="8959" max="8959" width="3.7109375" style="1" bestFit="1" customWidth="1"/>
    <col min="8960" max="8960" width="3.5703125" style="1" customWidth="1"/>
    <col min="8961" max="8961" width="51" style="1" customWidth="1"/>
    <col min="8962" max="8962" width="25.28515625" style="1" customWidth="1"/>
    <col min="8963" max="8966" width="21.140625" style="1" customWidth="1"/>
    <col min="8967" max="8967" width="18.7109375" style="1" customWidth="1"/>
    <col min="8968" max="9214" width="9.140625" style="1"/>
    <col min="9215" max="9215" width="3.7109375" style="1" bestFit="1" customWidth="1"/>
    <col min="9216" max="9216" width="3.5703125" style="1" customWidth="1"/>
    <col min="9217" max="9217" width="51" style="1" customWidth="1"/>
    <col min="9218" max="9218" width="25.28515625" style="1" customWidth="1"/>
    <col min="9219" max="9222" width="21.140625" style="1" customWidth="1"/>
    <col min="9223" max="9223" width="18.7109375" style="1" customWidth="1"/>
    <col min="9224" max="9470" width="9.140625" style="1"/>
    <col min="9471" max="9471" width="3.7109375" style="1" bestFit="1" customWidth="1"/>
    <col min="9472" max="9472" width="3.5703125" style="1" customWidth="1"/>
    <col min="9473" max="9473" width="51" style="1" customWidth="1"/>
    <col min="9474" max="9474" width="25.28515625" style="1" customWidth="1"/>
    <col min="9475" max="9478" width="21.140625" style="1" customWidth="1"/>
    <col min="9479" max="9479" width="18.7109375" style="1" customWidth="1"/>
    <col min="9480" max="9726" width="9.140625" style="1"/>
    <col min="9727" max="9727" width="3.7109375" style="1" bestFit="1" customWidth="1"/>
    <col min="9728" max="9728" width="3.5703125" style="1" customWidth="1"/>
    <col min="9729" max="9729" width="51" style="1" customWidth="1"/>
    <col min="9730" max="9730" width="25.28515625" style="1" customWidth="1"/>
    <col min="9731" max="9734" width="21.140625" style="1" customWidth="1"/>
    <col min="9735" max="9735" width="18.7109375" style="1" customWidth="1"/>
    <col min="9736" max="9982" width="9.140625" style="1"/>
    <col min="9983" max="9983" width="3.7109375" style="1" bestFit="1" customWidth="1"/>
    <col min="9984" max="9984" width="3.5703125" style="1" customWidth="1"/>
    <col min="9985" max="9985" width="51" style="1" customWidth="1"/>
    <col min="9986" max="9986" width="25.28515625" style="1" customWidth="1"/>
    <col min="9987" max="9990" width="21.140625" style="1" customWidth="1"/>
    <col min="9991" max="9991" width="18.7109375" style="1" customWidth="1"/>
    <col min="9992" max="10238" width="9.140625" style="1"/>
    <col min="10239" max="10239" width="3.7109375" style="1" bestFit="1" customWidth="1"/>
    <col min="10240" max="10240" width="3.5703125" style="1" customWidth="1"/>
    <col min="10241" max="10241" width="51" style="1" customWidth="1"/>
    <col min="10242" max="10242" width="25.28515625" style="1" customWidth="1"/>
    <col min="10243" max="10246" width="21.140625" style="1" customWidth="1"/>
    <col min="10247" max="10247" width="18.7109375" style="1" customWidth="1"/>
    <col min="10248" max="10494" width="9.140625" style="1"/>
    <col min="10495" max="10495" width="3.7109375" style="1" bestFit="1" customWidth="1"/>
    <col min="10496" max="10496" width="3.5703125" style="1" customWidth="1"/>
    <col min="10497" max="10497" width="51" style="1" customWidth="1"/>
    <col min="10498" max="10498" width="25.28515625" style="1" customWidth="1"/>
    <col min="10499" max="10502" width="21.140625" style="1" customWidth="1"/>
    <col min="10503" max="10503" width="18.7109375" style="1" customWidth="1"/>
    <col min="10504" max="10750" width="9.140625" style="1"/>
    <col min="10751" max="10751" width="3.7109375" style="1" bestFit="1" customWidth="1"/>
    <col min="10752" max="10752" width="3.5703125" style="1" customWidth="1"/>
    <col min="10753" max="10753" width="51" style="1" customWidth="1"/>
    <col min="10754" max="10754" width="25.28515625" style="1" customWidth="1"/>
    <col min="10755" max="10758" width="21.140625" style="1" customWidth="1"/>
    <col min="10759" max="10759" width="18.7109375" style="1" customWidth="1"/>
    <col min="10760" max="11006" width="9.140625" style="1"/>
    <col min="11007" max="11007" width="3.7109375" style="1" bestFit="1" customWidth="1"/>
    <col min="11008" max="11008" width="3.5703125" style="1" customWidth="1"/>
    <col min="11009" max="11009" width="51" style="1" customWidth="1"/>
    <col min="11010" max="11010" width="25.28515625" style="1" customWidth="1"/>
    <col min="11011" max="11014" width="21.140625" style="1" customWidth="1"/>
    <col min="11015" max="11015" width="18.7109375" style="1" customWidth="1"/>
    <col min="11016" max="11262" width="9.140625" style="1"/>
    <col min="11263" max="11263" width="3.7109375" style="1" bestFit="1" customWidth="1"/>
    <col min="11264" max="11264" width="3.5703125" style="1" customWidth="1"/>
    <col min="11265" max="11265" width="51" style="1" customWidth="1"/>
    <col min="11266" max="11266" width="25.28515625" style="1" customWidth="1"/>
    <col min="11267" max="11270" width="21.140625" style="1" customWidth="1"/>
    <col min="11271" max="11271" width="18.7109375" style="1" customWidth="1"/>
    <col min="11272" max="11518" width="9.140625" style="1"/>
    <col min="11519" max="11519" width="3.7109375" style="1" bestFit="1" customWidth="1"/>
    <col min="11520" max="11520" width="3.5703125" style="1" customWidth="1"/>
    <col min="11521" max="11521" width="51" style="1" customWidth="1"/>
    <col min="11522" max="11522" width="25.28515625" style="1" customWidth="1"/>
    <col min="11523" max="11526" width="21.140625" style="1" customWidth="1"/>
    <col min="11527" max="11527" width="18.7109375" style="1" customWidth="1"/>
    <col min="11528" max="11774" width="9.140625" style="1"/>
    <col min="11775" max="11775" width="3.7109375" style="1" bestFit="1" customWidth="1"/>
    <col min="11776" max="11776" width="3.5703125" style="1" customWidth="1"/>
    <col min="11777" max="11777" width="51" style="1" customWidth="1"/>
    <col min="11778" max="11778" width="25.28515625" style="1" customWidth="1"/>
    <col min="11779" max="11782" width="21.140625" style="1" customWidth="1"/>
    <col min="11783" max="11783" width="18.7109375" style="1" customWidth="1"/>
    <col min="11784" max="12030" width="9.140625" style="1"/>
    <col min="12031" max="12031" width="3.7109375" style="1" bestFit="1" customWidth="1"/>
    <col min="12032" max="12032" width="3.5703125" style="1" customWidth="1"/>
    <col min="12033" max="12033" width="51" style="1" customWidth="1"/>
    <col min="12034" max="12034" width="25.28515625" style="1" customWidth="1"/>
    <col min="12035" max="12038" width="21.140625" style="1" customWidth="1"/>
    <col min="12039" max="12039" width="18.7109375" style="1" customWidth="1"/>
    <col min="12040" max="12286" width="9.140625" style="1"/>
    <col min="12287" max="12287" width="3.7109375" style="1" bestFit="1" customWidth="1"/>
    <col min="12288" max="12288" width="3.5703125" style="1" customWidth="1"/>
    <col min="12289" max="12289" width="51" style="1" customWidth="1"/>
    <col min="12290" max="12290" width="25.28515625" style="1" customWidth="1"/>
    <col min="12291" max="12294" width="21.140625" style="1" customWidth="1"/>
    <col min="12295" max="12295" width="18.7109375" style="1" customWidth="1"/>
    <col min="12296" max="12542" width="9.140625" style="1"/>
    <col min="12543" max="12543" width="3.7109375" style="1" bestFit="1" customWidth="1"/>
    <col min="12544" max="12544" width="3.5703125" style="1" customWidth="1"/>
    <col min="12545" max="12545" width="51" style="1" customWidth="1"/>
    <col min="12546" max="12546" width="25.28515625" style="1" customWidth="1"/>
    <col min="12547" max="12550" width="21.140625" style="1" customWidth="1"/>
    <col min="12551" max="12551" width="18.7109375" style="1" customWidth="1"/>
    <col min="12552" max="12798" width="9.140625" style="1"/>
    <col min="12799" max="12799" width="3.7109375" style="1" bestFit="1" customWidth="1"/>
    <col min="12800" max="12800" width="3.5703125" style="1" customWidth="1"/>
    <col min="12801" max="12801" width="51" style="1" customWidth="1"/>
    <col min="12802" max="12802" width="25.28515625" style="1" customWidth="1"/>
    <col min="12803" max="12806" width="21.140625" style="1" customWidth="1"/>
    <col min="12807" max="12807" width="18.7109375" style="1" customWidth="1"/>
    <col min="12808" max="13054" width="9.140625" style="1"/>
    <col min="13055" max="13055" width="3.7109375" style="1" bestFit="1" customWidth="1"/>
    <col min="13056" max="13056" width="3.5703125" style="1" customWidth="1"/>
    <col min="13057" max="13057" width="51" style="1" customWidth="1"/>
    <col min="13058" max="13058" width="25.28515625" style="1" customWidth="1"/>
    <col min="13059" max="13062" width="21.140625" style="1" customWidth="1"/>
    <col min="13063" max="13063" width="18.7109375" style="1" customWidth="1"/>
    <col min="13064" max="13310" width="9.140625" style="1"/>
    <col min="13311" max="13311" width="3.7109375" style="1" bestFit="1" customWidth="1"/>
    <col min="13312" max="13312" width="3.5703125" style="1" customWidth="1"/>
    <col min="13313" max="13313" width="51" style="1" customWidth="1"/>
    <col min="13314" max="13314" width="25.28515625" style="1" customWidth="1"/>
    <col min="13315" max="13318" width="21.140625" style="1" customWidth="1"/>
    <col min="13319" max="13319" width="18.7109375" style="1" customWidth="1"/>
    <col min="13320" max="13566" width="9.140625" style="1"/>
    <col min="13567" max="13567" width="3.7109375" style="1" bestFit="1" customWidth="1"/>
    <col min="13568" max="13568" width="3.5703125" style="1" customWidth="1"/>
    <col min="13569" max="13569" width="51" style="1" customWidth="1"/>
    <col min="13570" max="13570" width="25.28515625" style="1" customWidth="1"/>
    <col min="13571" max="13574" width="21.140625" style="1" customWidth="1"/>
    <col min="13575" max="13575" width="18.7109375" style="1" customWidth="1"/>
    <col min="13576" max="13822" width="9.140625" style="1"/>
    <col min="13823" max="13823" width="3.7109375" style="1" bestFit="1" customWidth="1"/>
    <col min="13824" max="13824" width="3.5703125" style="1" customWidth="1"/>
    <col min="13825" max="13825" width="51" style="1" customWidth="1"/>
    <col min="13826" max="13826" width="25.28515625" style="1" customWidth="1"/>
    <col min="13827" max="13830" width="21.140625" style="1" customWidth="1"/>
    <col min="13831" max="13831" width="18.7109375" style="1" customWidth="1"/>
    <col min="13832" max="14078" width="9.140625" style="1"/>
    <col min="14079" max="14079" width="3.7109375" style="1" bestFit="1" customWidth="1"/>
    <col min="14080" max="14080" width="3.5703125" style="1" customWidth="1"/>
    <col min="14081" max="14081" width="51" style="1" customWidth="1"/>
    <col min="14082" max="14082" width="25.28515625" style="1" customWidth="1"/>
    <col min="14083" max="14086" width="21.140625" style="1" customWidth="1"/>
    <col min="14087" max="14087" width="18.7109375" style="1" customWidth="1"/>
    <col min="14088" max="14334" width="9.140625" style="1"/>
    <col min="14335" max="14335" width="3.7109375" style="1" bestFit="1" customWidth="1"/>
    <col min="14336" max="14336" width="3.5703125" style="1" customWidth="1"/>
    <col min="14337" max="14337" width="51" style="1" customWidth="1"/>
    <col min="14338" max="14338" width="25.28515625" style="1" customWidth="1"/>
    <col min="14339" max="14342" width="21.140625" style="1" customWidth="1"/>
    <col min="14343" max="14343" width="18.7109375" style="1" customWidth="1"/>
    <col min="14344" max="14590" width="9.140625" style="1"/>
    <col min="14591" max="14591" width="3.7109375" style="1" bestFit="1" customWidth="1"/>
    <col min="14592" max="14592" width="3.5703125" style="1" customWidth="1"/>
    <col min="14593" max="14593" width="51" style="1" customWidth="1"/>
    <col min="14594" max="14594" width="25.28515625" style="1" customWidth="1"/>
    <col min="14595" max="14598" width="21.140625" style="1" customWidth="1"/>
    <col min="14599" max="14599" width="18.7109375" style="1" customWidth="1"/>
    <col min="14600" max="14846" width="9.140625" style="1"/>
    <col min="14847" max="14847" width="3.7109375" style="1" bestFit="1" customWidth="1"/>
    <col min="14848" max="14848" width="3.5703125" style="1" customWidth="1"/>
    <col min="14849" max="14849" width="51" style="1" customWidth="1"/>
    <col min="14850" max="14850" width="25.28515625" style="1" customWidth="1"/>
    <col min="14851" max="14854" width="21.140625" style="1" customWidth="1"/>
    <col min="14855" max="14855" width="18.7109375" style="1" customWidth="1"/>
    <col min="14856" max="15102" width="9.140625" style="1"/>
    <col min="15103" max="15103" width="3.7109375" style="1" bestFit="1" customWidth="1"/>
    <col min="15104" max="15104" width="3.5703125" style="1" customWidth="1"/>
    <col min="15105" max="15105" width="51" style="1" customWidth="1"/>
    <col min="15106" max="15106" width="25.28515625" style="1" customWidth="1"/>
    <col min="15107" max="15110" width="21.140625" style="1" customWidth="1"/>
    <col min="15111" max="15111" width="18.7109375" style="1" customWidth="1"/>
    <col min="15112" max="15358" width="9.140625" style="1"/>
    <col min="15359" max="15359" width="3.7109375" style="1" bestFit="1" customWidth="1"/>
    <col min="15360" max="15360" width="3.5703125" style="1" customWidth="1"/>
    <col min="15361" max="15361" width="51" style="1" customWidth="1"/>
    <col min="15362" max="15362" width="25.28515625" style="1" customWidth="1"/>
    <col min="15363" max="15366" width="21.140625" style="1" customWidth="1"/>
    <col min="15367" max="15367" width="18.7109375" style="1" customWidth="1"/>
    <col min="15368" max="15614" width="9.140625" style="1"/>
    <col min="15615" max="15615" width="3.7109375" style="1" bestFit="1" customWidth="1"/>
    <col min="15616" max="15616" width="3.5703125" style="1" customWidth="1"/>
    <col min="15617" max="15617" width="51" style="1" customWidth="1"/>
    <col min="15618" max="15618" width="25.28515625" style="1" customWidth="1"/>
    <col min="15619" max="15622" width="21.140625" style="1" customWidth="1"/>
    <col min="15623" max="15623" width="18.7109375" style="1" customWidth="1"/>
    <col min="15624" max="15870" width="9.140625" style="1"/>
    <col min="15871" max="15871" width="3.7109375" style="1" bestFit="1" customWidth="1"/>
    <col min="15872" max="15872" width="3.5703125" style="1" customWidth="1"/>
    <col min="15873" max="15873" width="51" style="1" customWidth="1"/>
    <col min="15874" max="15874" width="25.28515625" style="1" customWidth="1"/>
    <col min="15875" max="15878" width="21.140625" style="1" customWidth="1"/>
    <col min="15879" max="15879" width="18.7109375" style="1" customWidth="1"/>
    <col min="15880" max="16126" width="9.140625" style="1"/>
    <col min="16127" max="16127" width="3.7109375" style="1" bestFit="1" customWidth="1"/>
    <col min="16128" max="16128" width="3.5703125" style="1" customWidth="1"/>
    <col min="16129" max="16129" width="51" style="1" customWidth="1"/>
    <col min="16130" max="16130" width="25.28515625" style="1" customWidth="1"/>
    <col min="16131" max="16134" width="21.140625" style="1" customWidth="1"/>
    <col min="16135" max="16135" width="18.7109375" style="1" customWidth="1"/>
    <col min="16136" max="16384" width="9.140625" style="1"/>
  </cols>
  <sheetData>
    <row r="1" spans="1:13" s="21" customFormat="1" ht="14.1" customHeight="1" x14ac:dyDescent="0.25">
      <c r="A1" s="1163" t="str">
        <f>NCAHS!A1</f>
        <v>NAME OF INSURANCE COMPANY</v>
      </c>
      <c r="B1" s="1163"/>
      <c r="C1" s="1163"/>
      <c r="D1" s="1163"/>
      <c r="E1" s="1163"/>
      <c r="F1" s="1163"/>
      <c r="G1" s="1163"/>
      <c r="H1" s="439"/>
      <c r="I1" s="439"/>
      <c r="J1" s="439"/>
      <c r="K1" s="439"/>
      <c r="L1" s="439"/>
      <c r="M1" s="439"/>
    </row>
    <row r="2" spans="1:13" s="21" customFormat="1" ht="14.1" customHeight="1" x14ac:dyDescent="0.25">
      <c r="A2" s="1163" t="str">
        <f>NCAHS!A2</f>
        <v>STATEMENT OF CAPITAL, RESERVES AND SURPLUS INVESTMENTS</v>
      </c>
      <c r="B2" s="1163"/>
      <c r="C2" s="1163"/>
      <c r="D2" s="1163"/>
      <c r="E2" s="1163"/>
      <c r="F2" s="1163"/>
      <c r="G2" s="1163"/>
    </row>
    <row r="3" spans="1:13" s="21" customFormat="1" ht="14.1" customHeight="1" x14ac:dyDescent="0.25">
      <c r="A3" s="1163" t="str">
        <f>NCAHS!A3</f>
        <v>AS OF DATE</v>
      </c>
      <c r="B3" s="1163"/>
      <c r="C3" s="1163"/>
      <c r="D3" s="1163"/>
      <c r="E3" s="1163"/>
      <c r="F3" s="1163"/>
      <c r="G3" s="1163"/>
    </row>
    <row r="4" spans="1:13" s="21" customFormat="1" ht="14.1" customHeight="1" x14ac:dyDescent="0.25">
      <c r="A4" s="588"/>
      <c r="B4" s="588"/>
      <c r="C4" s="588"/>
      <c r="D4" s="588"/>
      <c r="E4" s="588"/>
      <c r="F4" s="588"/>
      <c r="G4" s="588"/>
    </row>
    <row r="5" spans="1:13" s="91" customFormat="1" ht="14.1" customHeight="1" thickBot="1" x14ac:dyDescent="0.25">
      <c r="A5" s="444"/>
      <c r="B5" s="93"/>
      <c r="C5" s="93"/>
      <c r="D5" s="93"/>
      <c r="E5" s="93"/>
      <c r="F5" s="93"/>
      <c r="G5" s="93"/>
    </row>
    <row r="6" spans="1:13" s="418" customFormat="1" ht="12.75" customHeight="1" x14ac:dyDescent="0.2">
      <c r="A6" s="1049" t="s">
        <v>185</v>
      </c>
      <c r="B6" s="1050"/>
      <c r="C6" s="1050"/>
      <c r="D6" s="1050" t="s">
        <v>330</v>
      </c>
      <c r="E6" s="975" t="s">
        <v>348</v>
      </c>
      <c r="F6" s="975" t="s">
        <v>349</v>
      </c>
      <c r="G6" s="1164" t="s">
        <v>63</v>
      </c>
    </row>
    <row r="7" spans="1:13" s="418" customFormat="1" ht="12.75" customHeight="1" x14ac:dyDescent="0.2">
      <c r="A7" s="1004"/>
      <c r="B7" s="1005"/>
      <c r="C7" s="1005"/>
      <c r="D7" s="1005"/>
      <c r="E7" s="977"/>
      <c r="F7" s="977"/>
      <c r="G7" s="1165"/>
    </row>
    <row r="8" spans="1:13" s="28" customFormat="1" ht="12.75" customHeight="1" thickBot="1" x14ac:dyDescent="0.25">
      <c r="A8" s="1114"/>
      <c r="B8" s="1160"/>
      <c r="C8" s="1115"/>
      <c r="D8" s="98"/>
      <c r="E8" s="445"/>
      <c r="F8" s="445"/>
      <c r="G8" s="446"/>
    </row>
    <row r="9" spans="1:13" s="28" customFormat="1" ht="12.75" customHeight="1" x14ac:dyDescent="0.2">
      <c r="A9" s="447"/>
      <c r="B9" s="448"/>
      <c r="C9" s="111"/>
      <c r="D9" s="31"/>
      <c r="E9" s="31"/>
      <c r="F9" s="31"/>
      <c r="G9" s="32"/>
    </row>
    <row r="10" spans="1:13" s="28" customFormat="1" ht="12.75" customHeight="1" x14ac:dyDescent="0.2">
      <c r="A10" s="449" t="s">
        <v>107</v>
      </c>
      <c r="B10" s="175" t="s">
        <v>331</v>
      </c>
      <c r="C10" s="175"/>
      <c r="D10" s="36"/>
      <c r="E10" s="36"/>
      <c r="F10" s="36"/>
      <c r="G10" s="38"/>
    </row>
    <row r="11" spans="1:13" s="28" customFormat="1" ht="12.75" customHeight="1" x14ac:dyDescent="0.2">
      <c r="A11" s="450"/>
      <c r="B11" s="451">
        <v>1</v>
      </c>
      <c r="C11" s="154"/>
      <c r="D11" s="104"/>
      <c r="E11" s="104"/>
      <c r="F11" s="104"/>
      <c r="G11" s="42"/>
    </row>
    <row r="12" spans="1:13" s="28" customFormat="1" ht="12.75" customHeight="1" x14ac:dyDescent="0.2">
      <c r="A12" s="450"/>
      <c r="B12" s="451">
        <v>2</v>
      </c>
      <c r="C12" s="158"/>
      <c r="D12" s="105"/>
      <c r="E12" s="105"/>
      <c r="F12" s="105"/>
      <c r="G12" s="47"/>
    </row>
    <row r="13" spans="1:13" s="28" customFormat="1" ht="12.75" customHeight="1" thickBot="1" x14ac:dyDescent="0.25">
      <c r="A13" s="450"/>
      <c r="B13" s="451">
        <v>3</v>
      </c>
      <c r="C13" s="158"/>
      <c r="D13" s="105"/>
      <c r="E13" s="160"/>
      <c r="F13" s="160"/>
      <c r="G13" s="164"/>
    </row>
    <row r="14" spans="1:13" s="28" customFormat="1" ht="12.75" customHeight="1" thickBot="1" x14ac:dyDescent="0.25">
      <c r="A14" s="452"/>
      <c r="B14" s="399" t="s">
        <v>332</v>
      </c>
      <c r="C14" s="453"/>
      <c r="D14" s="31"/>
      <c r="E14" s="454">
        <f>SUM(E11:E13)</f>
        <v>0</v>
      </c>
      <c r="F14" s="454">
        <f>SUM(F11:F13)</f>
        <v>0</v>
      </c>
      <c r="G14" s="49"/>
    </row>
    <row r="15" spans="1:13" s="28" customFormat="1" ht="12.75" customHeight="1" x14ac:dyDescent="0.2">
      <c r="A15" s="455"/>
      <c r="B15" s="456"/>
      <c r="C15" s="422"/>
      <c r="D15" s="36"/>
      <c r="E15" s="56"/>
      <c r="F15" s="56"/>
      <c r="G15" s="32"/>
    </row>
    <row r="16" spans="1:13" s="28" customFormat="1" ht="12.75" customHeight="1" x14ac:dyDescent="0.2">
      <c r="A16" s="455" t="s">
        <v>109</v>
      </c>
      <c r="B16" s="456" t="s">
        <v>333</v>
      </c>
      <c r="C16" s="35"/>
      <c r="D16" s="36"/>
      <c r="E16" s="58"/>
      <c r="F16" s="58"/>
      <c r="G16" s="38"/>
    </row>
    <row r="17" spans="1:7" s="28" customFormat="1" ht="12.75" customHeight="1" x14ac:dyDescent="0.2">
      <c r="A17" s="457"/>
      <c r="B17" s="451">
        <v>1</v>
      </c>
      <c r="C17" s="154"/>
      <c r="D17" s="104"/>
      <c r="E17" s="104"/>
      <c r="F17" s="104"/>
      <c r="G17" s="42"/>
    </row>
    <row r="18" spans="1:7" s="28" customFormat="1" ht="12.75" customHeight="1" x14ac:dyDescent="0.2">
      <c r="A18" s="457"/>
      <c r="B18" s="451">
        <v>2</v>
      </c>
      <c r="C18" s="158"/>
      <c r="D18" s="105"/>
      <c r="E18" s="105"/>
      <c r="F18" s="105"/>
      <c r="G18" s="47"/>
    </row>
    <row r="19" spans="1:7" s="28" customFormat="1" ht="12.75" customHeight="1" thickBot="1" x14ac:dyDescent="0.25">
      <c r="A19" s="457"/>
      <c r="B19" s="451">
        <v>3</v>
      </c>
      <c r="C19" s="158"/>
      <c r="D19" s="105"/>
      <c r="E19" s="160"/>
      <c r="F19" s="160"/>
      <c r="G19" s="164"/>
    </row>
    <row r="20" spans="1:7" s="28" customFormat="1" ht="12.75" customHeight="1" thickBot="1" x14ac:dyDescent="0.25">
      <c r="A20" s="452"/>
      <c r="B20" s="399" t="s">
        <v>334</v>
      </c>
      <c r="C20" s="399"/>
      <c r="D20" s="36"/>
      <c r="E20" s="454">
        <f>SUM(E17:E19)</f>
        <v>0</v>
      </c>
      <c r="F20" s="454">
        <f>SUM(F17:F19)</f>
        <v>0</v>
      </c>
      <c r="G20" s="49"/>
    </row>
    <row r="21" spans="1:7" s="28" customFormat="1" ht="12.75" customHeight="1" x14ac:dyDescent="0.2">
      <c r="A21" s="455"/>
      <c r="B21" s="458"/>
      <c r="C21" s="422"/>
      <c r="D21" s="36"/>
      <c r="E21" s="58"/>
      <c r="F21" s="58"/>
      <c r="G21" s="459"/>
    </row>
    <row r="22" spans="1:7" s="28" customFormat="1" ht="12.75" customHeight="1" x14ac:dyDescent="0.2">
      <c r="A22" s="460" t="s">
        <v>157</v>
      </c>
      <c r="B22" s="35" t="s">
        <v>335</v>
      </c>
      <c r="C22" s="35"/>
      <c r="D22" s="36"/>
      <c r="E22" s="58"/>
      <c r="F22" s="58"/>
      <c r="G22" s="38"/>
    </row>
    <row r="23" spans="1:7" s="28" customFormat="1" ht="12.75" customHeight="1" x14ac:dyDescent="0.2">
      <c r="A23" s="457"/>
      <c r="B23" s="451">
        <v>1</v>
      </c>
      <c r="C23" s="154"/>
      <c r="D23" s="104"/>
      <c r="E23" s="104"/>
      <c r="F23" s="104"/>
      <c r="G23" s="42"/>
    </row>
    <row r="24" spans="1:7" s="28" customFormat="1" ht="12.75" customHeight="1" x14ac:dyDescent="0.2">
      <c r="A24" s="457"/>
      <c r="B24" s="451">
        <v>2</v>
      </c>
      <c r="C24" s="158"/>
      <c r="D24" s="105"/>
      <c r="E24" s="105"/>
      <c r="F24" s="105"/>
      <c r="G24" s="47"/>
    </row>
    <row r="25" spans="1:7" s="28" customFormat="1" ht="12.75" customHeight="1" thickBot="1" x14ac:dyDescent="0.25">
      <c r="A25" s="457"/>
      <c r="B25" s="451">
        <v>3</v>
      </c>
      <c r="C25" s="158"/>
      <c r="D25" s="105"/>
      <c r="E25" s="160"/>
      <c r="F25" s="160"/>
      <c r="G25" s="164"/>
    </row>
    <row r="26" spans="1:7" s="4" customFormat="1" ht="12.75" customHeight="1" thickBot="1" x14ac:dyDescent="0.25">
      <c r="A26" s="452"/>
      <c r="B26" s="399" t="s">
        <v>336</v>
      </c>
      <c r="C26" s="399"/>
      <c r="D26" s="35"/>
      <c r="E26" s="201">
        <f>SUM(E23:E25)</f>
        <v>0</v>
      </c>
      <c r="F26" s="201">
        <f>SUM(F23:F25)</f>
        <v>0</v>
      </c>
      <c r="G26" s="49"/>
    </row>
    <row r="27" spans="1:7" s="28" customFormat="1" ht="12.75" customHeight="1" x14ac:dyDescent="0.2">
      <c r="A27" s="461"/>
      <c r="B27" s="462"/>
      <c r="C27" s="462"/>
      <c r="D27" s="116"/>
      <c r="E27" s="351"/>
      <c r="F27" s="351"/>
      <c r="G27" s="118"/>
    </row>
    <row r="28" spans="1:7" s="28" customFormat="1" ht="12.75" customHeight="1" thickBot="1" x14ac:dyDescent="0.25">
      <c r="A28" s="461"/>
      <c r="B28" s="462"/>
      <c r="C28" s="462"/>
      <c r="D28" s="116"/>
      <c r="E28" s="351"/>
      <c r="F28" s="351"/>
      <c r="G28" s="118"/>
    </row>
    <row r="29" spans="1:7" s="715" customFormat="1" ht="12.75" customHeight="1" thickBot="1" x14ac:dyDescent="0.25">
      <c r="A29" s="1161" t="s">
        <v>28</v>
      </c>
      <c r="B29" s="1162"/>
      <c r="C29" s="1162"/>
      <c r="D29" s="728"/>
      <c r="E29" s="706">
        <f>SUM(E26+E20+E14)</f>
        <v>0</v>
      </c>
      <c r="F29" s="706">
        <f>SUM(F26+F20+F14)</f>
        <v>0</v>
      </c>
      <c r="G29" s="729"/>
    </row>
  </sheetData>
  <mergeCells count="10">
    <mergeCell ref="A8:C8"/>
    <mergeCell ref="A29:C29"/>
    <mergeCell ref="A1:G1"/>
    <mergeCell ref="A2:G2"/>
    <mergeCell ref="A6:C7"/>
    <mergeCell ref="D6:D7"/>
    <mergeCell ref="G6:G7"/>
    <mergeCell ref="A3:G3"/>
    <mergeCell ref="E6:E7"/>
    <mergeCell ref="F6:F7"/>
  </mergeCells>
  <pageMargins left="0.5" right="0.5" top="1" bottom="0.5" header="0.2" footer="0.1"/>
  <pageSetup paperSize="5" scale="88" fitToHeight="0" orientation="landscape" r:id="rId1"/>
  <headerFooter>
    <oddFooter>&amp;R&amp;"Arial,Bold"&amp;10Page 56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B2:F36"/>
  <sheetViews>
    <sheetView showGridLines="0" zoomScale="85" zoomScaleNormal="85" zoomScaleSheetLayoutView="80" zoomScalePageLayoutView="40" workbookViewId="0">
      <selection activeCell="B4" sqref="B4:F4"/>
    </sheetView>
  </sheetViews>
  <sheetFormatPr defaultColWidth="10.7109375" defaultRowHeight="12.75" customHeight="1" x14ac:dyDescent="0.2"/>
  <cols>
    <col min="1" max="1" width="2.85546875" style="4" customWidth="1"/>
    <col min="2" max="2" width="27.7109375" style="633" customWidth="1"/>
    <col min="3" max="3" width="29" style="4" customWidth="1"/>
    <col min="4" max="4" width="3" style="4" customWidth="1"/>
    <col min="5" max="5" width="21.42578125" style="4" customWidth="1"/>
    <col min="6" max="6" width="22.5703125" style="4" customWidth="1"/>
    <col min="7" max="242" width="9.140625" style="4" customWidth="1"/>
    <col min="243" max="245" width="10.7109375" style="4"/>
    <col min="246" max="246" width="3.5703125" style="4" customWidth="1"/>
    <col min="247" max="247" width="39.42578125" style="4" customWidth="1"/>
    <col min="248" max="249" width="15.140625" style="4" customWidth="1"/>
    <col min="250" max="251" width="11.5703125" style="4" customWidth="1"/>
    <col min="252" max="252" width="22" style="4" customWidth="1"/>
    <col min="253" max="253" width="16.5703125" style="4" customWidth="1"/>
    <col min="254" max="258" width="17.85546875" style="4" customWidth="1"/>
    <col min="259" max="259" width="19.7109375" style="4" customWidth="1"/>
    <col min="260" max="260" width="14.140625" style="4" customWidth="1"/>
    <col min="261" max="261" width="6.42578125" style="4" customWidth="1"/>
    <col min="262" max="498" width="9.140625" style="4" customWidth="1"/>
    <col min="499" max="501" width="10.7109375" style="4"/>
    <col min="502" max="502" width="3.5703125" style="4" customWidth="1"/>
    <col min="503" max="503" width="39.42578125" style="4" customWidth="1"/>
    <col min="504" max="505" width="15.140625" style="4" customWidth="1"/>
    <col min="506" max="507" width="11.5703125" style="4" customWidth="1"/>
    <col min="508" max="508" width="22" style="4" customWidth="1"/>
    <col min="509" max="509" width="16.5703125" style="4" customWidth="1"/>
    <col min="510" max="514" width="17.85546875" style="4" customWidth="1"/>
    <col min="515" max="515" width="19.7109375" style="4" customWidth="1"/>
    <col min="516" max="516" width="14.140625" style="4" customWidth="1"/>
    <col min="517" max="517" width="6.42578125" style="4" customWidth="1"/>
    <col min="518" max="754" width="9.140625" style="4" customWidth="1"/>
    <col min="755" max="757" width="10.7109375" style="4"/>
    <col min="758" max="758" width="3.5703125" style="4" customWidth="1"/>
    <col min="759" max="759" width="39.42578125" style="4" customWidth="1"/>
    <col min="760" max="761" width="15.140625" style="4" customWidth="1"/>
    <col min="762" max="763" width="11.5703125" style="4" customWidth="1"/>
    <col min="764" max="764" width="22" style="4" customWidth="1"/>
    <col min="765" max="765" width="16.5703125" style="4" customWidth="1"/>
    <col min="766" max="770" width="17.85546875" style="4" customWidth="1"/>
    <col min="771" max="771" width="19.7109375" style="4" customWidth="1"/>
    <col min="772" max="772" width="14.140625" style="4" customWidth="1"/>
    <col min="773" max="773" width="6.42578125" style="4" customWidth="1"/>
    <col min="774" max="1010" width="9.140625" style="4" customWidth="1"/>
    <col min="1011" max="1013" width="10.7109375" style="4"/>
    <col min="1014" max="1014" width="3.5703125" style="4" customWidth="1"/>
    <col min="1015" max="1015" width="39.42578125" style="4" customWidth="1"/>
    <col min="1016" max="1017" width="15.140625" style="4" customWidth="1"/>
    <col min="1018" max="1019" width="11.5703125" style="4" customWidth="1"/>
    <col min="1020" max="1020" width="22" style="4" customWidth="1"/>
    <col min="1021" max="1021" width="16.5703125" style="4" customWidth="1"/>
    <col min="1022" max="1026" width="17.85546875" style="4" customWidth="1"/>
    <col min="1027" max="1027" width="19.7109375" style="4" customWidth="1"/>
    <col min="1028" max="1028" width="14.140625" style="4" customWidth="1"/>
    <col min="1029" max="1029" width="6.42578125" style="4" customWidth="1"/>
    <col min="1030" max="1266" width="9.140625" style="4" customWidth="1"/>
    <col min="1267" max="1269" width="10.7109375" style="4"/>
    <col min="1270" max="1270" width="3.5703125" style="4" customWidth="1"/>
    <col min="1271" max="1271" width="39.42578125" style="4" customWidth="1"/>
    <col min="1272" max="1273" width="15.140625" style="4" customWidth="1"/>
    <col min="1274" max="1275" width="11.5703125" style="4" customWidth="1"/>
    <col min="1276" max="1276" width="22" style="4" customWidth="1"/>
    <col min="1277" max="1277" width="16.5703125" style="4" customWidth="1"/>
    <col min="1278" max="1282" width="17.85546875" style="4" customWidth="1"/>
    <col min="1283" max="1283" width="19.7109375" style="4" customWidth="1"/>
    <col min="1284" max="1284" width="14.140625" style="4" customWidth="1"/>
    <col min="1285" max="1285" width="6.42578125" style="4" customWidth="1"/>
    <col min="1286" max="1522" width="9.140625" style="4" customWidth="1"/>
    <col min="1523" max="1525" width="10.7109375" style="4"/>
    <col min="1526" max="1526" width="3.5703125" style="4" customWidth="1"/>
    <col min="1527" max="1527" width="39.42578125" style="4" customWidth="1"/>
    <col min="1528" max="1529" width="15.140625" style="4" customWidth="1"/>
    <col min="1530" max="1531" width="11.5703125" style="4" customWidth="1"/>
    <col min="1532" max="1532" width="22" style="4" customWidth="1"/>
    <col min="1533" max="1533" width="16.5703125" style="4" customWidth="1"/>
    <col min="1534" max="1538" width="17.85546875" style="4" customWidth="1"/>
    <col min="1539" max="1539" width="19.7109375" style="4" customWidth="1"/>
    <col min="1540" max="1540" width="14.140625" style="4" customWidth="1"/>
    <col min="1541" max="1541" width="6.42578125" style="4" customWidth="1"/>
    <col min="1542" max="1778" width="9.140625" style="4" customWidth="1"/>
    <col min="1779" max="1781" width="10.7109375" style="4"/>
    <col min="1782" max="1782" width="3.5703125" style="4" customWidth="1"/>
    <col min="1783" max="1783" width="39.42578125" style="4" customWidth="1"/>
    <col min="1784" max="1785" width="15.140625" style="4" customWidth="1"/>
    <col min="1786" max="1787" width="11.5703125" style="4" customWidth="1"/>
    <col min="1788" max="1788" width="22" style="4" customWidth="1"/>
    <col min="1789" max="1789" width="16.5703125" style="4" customWidth="1"/>
    <col min="1790" max="1794" width="17.85546875" style="4" customWidth="1"/>
    <col min="1795" max="1795" width="19.7109375" style="4" customWidth="1"/>
    <col min="1796" max="1796" width="14.140625" style="4" customWidth="1"/>
    <col min="1797" max="1797" width="6.42578125" style="4" customWidth="1"/>
    <col min="1798" max="2034" width="9.140625" style="4" customWidth="1"/>
    <col min="2035" max="2037" width="10.7109375" style="4"/>
    <col min="2038" max="2038" width="3.5703125" style="4" customWidth="1"/>
    <col min="2039" max="2039" width="39.42578125" style="4" customWidth="1"/>
    <col min="2040" max="2041" width="15.140625" style="4" customWidth="1"/>
    <col min="2042" max="2043" width="11.5703125" style="4" customWidth="1"/>
    <col min="2044" max="2044" width="22" style="4" customWidth="1"/>
    <col min="2045" max="2045" width="16.5703125" style="4" customWidth="1"/>
    <col min="2046" max="2050" width="17.85546875" style="4" customWidth="1"/>
    <col min="2051" max="2051" width="19.7109375" style="4" customWidth="1"/>
    <col min="2052" max="2052" width="14.140625" style="4" customWidth="1"/>
    <col min="2053" max="2053" width="6.42578125" style="4" customWidth="1"/>
    <col min="2054" max="2290" width="9.140625" style="4" customWidth="1"/>
    <col min="2291" max="2293" width="10.7109375" style="4"/>
    <col min="2294" max="2294" width="3.5703125" style="4" customWidth="1"/>
    <col min="2295" max="2295" width="39.42578125" style="4" customWidth="1"/>
    <col min="2296" max="2297" width="15.140625" style="4" customWidth="1"/>
    <col min="2298" max="2299" width="11.5703125" style="4" customWidth="1"/>
    <col min="2300" max="2300" width="22" style="4" customWidth="1"/>
    <col min="2301" max="2301" width="16.5703125" style="4" customWidth="1"/>
    <col min="2302" max="2306" width="17.85546875" style="4" customWidth="1"/>
    <col min="2307" max="2307" width="19.7109375" style="4" customWidth="1"/>
    <col min="2308" max="2308" width="14.140625" style="4" customWidth="1"/>
    <col min="2309" max="2309" width="6.42578125" style="4" customWidth="1"/>
    <col min="2310" max="2546" width="9.140625" style="4" customWidth="1"/>
    <col min="2547" max="2549" width="10.7109375" style="4"/>
    <col min="2550" max="2550" width="3.5703125" style="4" customWidth="1"/>
    <col min="2551" max="2551" width="39.42578125" style="4" customWidth="1"/>
    <col min="2552" max="2553" width="15.140625" style="4" customWidth="1"/>
    <col min="2554" max="2555" width="11.5703125" style="4" customWidth="1"/>
    <col min="2556" max="2556" width="22" style="4" customWidth="1"/>
    <col min="2557" max="2557" width="16.5703125" style="4" customWidth="1"/>
    <col min="2558" max="2562" width="17.85546875" style="4" customWidth="1"/>
    <col min="2563" max="2563" width="19.7109375" style="4" customWidth="1"/>
    <col min="2564" max="2564" width="14.140625" style="4" customWidth="1"/>
    <col min="2565" max="2565" width="6.42578125" style="4" customWidth="1"/>
    <col min="2566" max="2802" width="9.140625" style="4" customWidth="1"/>
    <col min="2803" max="2805" width="10.7109375" style="4"/>
    <col min="2806" max="2806" width="3.5703125" style="4" customWidth="1"/>
    <col min="2807" max="2807" width="39.42578125" style="4" customWidth="1"/>
    <col min="2808" max="2809" width="15.140625" style="4" customWidth="1"/>
    <col min="2810" max="2811" width="11.5703125" style="4" customWidth="1"/>
    <col min="2812" max="2812" width="22" style="4" customWidth="1"/>
    <col min="2813" max="2813" width="16.5703125" style="4" customWidth="1"/>
    <col min="2814" max="2818" width="17.85546875" style="4" customWidth="1"/>
    <col min="2819" max="2819" width="19.7109375" style="4" customWidth="1"/>
    <col min="2820" max="2820" width="14.140625" style="4" customWidth="1"/>
    <col min="2821" max="2821" width="6.42578125" style="4" customWidth="1"/>
    <col min="2822" max="3058" width="9.140625" style="4" customWidth="1"/>
    <col min="3059" max="3061" width="10.7109375" style="4"/>
    <col min="3062" max="3062" width="3.5703125" style="4" customWidth="1"/>
    <col min="3063" max="3063" width="39.42578125" style="4" customWidth="1"/>
    <col min="3064" max="3065" width="15.140625" style="4" customWidth="1"/>
    <col min="3066" max="3067" width="11.5703125" style="4" customWidth="1"/>
    <col min="3068" max="3068" width="22" style="4" customWidth="1"/>
    <col min="3069" max="3069" width="16.5703125" style="4" customWidth="1"/>
    <col min="3070" max="3074" width="17.85546875" style="4" customWidth="1"/>
    <col min="3075" max="3075" width="19.7109375" style="4" customWidth="1"/>
    <col min="3076" max="3076" width="14.140625" style="4" customWidth="1"/>
    <col min="3077" max="3077" width="6.42578125" style="4" customWidth="1"/>
    <col min="3078" max="3314" width="9.140625" style="4" customWidth="1"/>
    <col min="3315" max="3317" width="10.7109375" style="4"/>
    <col min="3318" max="3318" width="3.5703125" style="4" customWidth="1"/>
    <col min="3319" max="3319" width="39.42578125" style="4" customWidth="1"/>
    <col min="3320" max="3321" width="15.140625" style="4" customWidth="1"/>
    <col min="3322" max="3323" width="11.5703125" style="4" customWidth="1"/>
    <col min="3324" max="3324" width="22" style="4" customWidth="1"/>
    <col min="3325" max="3325" width="16.5703125" style="4" customWidth="1"/>
    <col min="3326" max="3330" width="17.85546875" style="4" customWidth="1"/>
    <col min="3331" max="3331" width="19.7109375" style="4" customWidth="1"/>
    <col min="3332" max="3332" width="14.140625" style="4" customWidth="1"/>
    <col min="3333" max="3333" width="6.42578125" style="4" customWidth="1"/>
    <col min="3334" max="3570" width="9.140625" style="4" customWidth="1"/>
    <col min="3571" max="3573" width="10.7109375" style="4"/>
    <col min="3574" max="3574" width="3.5703125" style="4" customWidth="1"/>
    <col min="3575" max="3575" width="39.42578125" style="4" customWidth="1"/>
    <col min="3576" max="3577" width="15.140625" style="4" customWidth="1"/>
    <col min="3578" max="3579" width="11.5703125" style="4" customWidth="1"/>
    <col min="3580" max="3580" width="22" style="4" customWidth="1"/>
    <col min="3581" max="3581" width="16.5703125" style="4" customWidth="1"/>
    <col min="3582" max="3586" width="17.85546875" style="4" customWidth="1"/>
    <col min="3587" max="3587" width="19.7109375" style="4" customWidth="1"/>
    <col min="3588" max="3588" width="14.140625" style="4" customWidth="1"/>
    <col min="3589" max="3589" width="6.42578125" style="4" customWidth="1"/>
    <col min="3590" max="3826" width="9.140625" style="4" customWidth="1"/>
    <col min="3827" max="3829" width="10.7109375" style="4"/>
    <col min="3830" max="3830" width="3.5703125" style="4" customWidth="1"/>
    <col min="3831" max="3831" width="39.42578125" style="4" customWidth="1"/>
    <col min="3832" max="3833" width="15.140625" style="4" customWidth="1"/>
    <col min="3834" max="3835" width="11.5703125" style="4" customWidth="1"/>
    <col min="3836" max="3836" width="22" style="4" customWidth="1"/>
    <col min="3837" max="3837" width="16.5703125" style="4" customWidth="1"/>
    <col min="3838" max="3842" width="17.85546875" style="4" customWidth="1"/>
    <col min="3843" max="3843" width="19.7109375" style="4" customWidth="1"/>
    <col min="3844" max="3844" width="14.140625" style="4" customWidth="1"/>
    <col min="3845" max="3845" width="6.42578125" style="4" customWidth="1"/>
    <col min="3846" max="4082" width="9.140625" style="4" customWidth="1"/>
    <col min="4083" max="4085" width="10.7109375" style="4"/>
    <col min="4086" max="4086" width="3.5703125" style="4" customWidth="1"/>
    <col min="4087" max="4087" width="39.42578125" style="4" customWidth="1"/>
    <col min="4088" max="4089" width="15.140625" style="4" customWidth="1"/>
    <col min="4090" max="4091" width="11.5703125" style="4" customWidth="1"/>
    <col min="4092" max="4092" width="22" style="4" customWidth="1"/>
    <col min="4093" max="4093" width="16.5703125" style="4" customWidth="1"/>
    <col min="4094" max="4098" width="17.85546875" style="4" customWidth="1"/>
    <col min="4099" max="4099" width="19.7109375" style="4" customWidth="1"/>
    <col min="4100" max="4100" width="14.140625" style="4" customWidth="1"/>
    <col min="4101" max="4101" width="6.42578125" style="4" customWidth="1"/>
    <col min="4102" max="4338" width="9.140625" style="4" customWidth="1"/>
    <col min="4339" max="4341" width="10.7109375" style="4"/>
    <col min="4342" max="4342" width="3.5703125" style="4" customWidth="1"/>
    <col min="4343" max="4343" width="39.42578125" style="4" customWidth="1"/>
    <col min="4344" max="4345" width="15.140625" style="4" customWidth="1"/>
    <col min="4346" max="4347" width="11.5703125" style="4" customWidth="1"/>
    <col min="4348" max="4348" width="22" style="4" customWidth="1"/>
    <col min="4349" max="4349" width="16.5703125" style="4" customWidth="1"/>
    <col min="4350" max="4354" width="17.85546875" style="4" customWidth="1"/>
    <col min="4355" max="4355" width="19.7109375" style="4" customWidth="1"/>
    <col min="4356" max="4356" width="14.140625" style="4" customWidth="1"/>
    <col min="4357" max="4357" width="6.42578125" style="4" customWidth="1"/>
    <col min="4358" max="4594" width="9.140625" style="4" customWidth="1"/>
    <col min="4595" max="4597" width="10.7109375" style="4"/>
    <col min="4598" max="4598" width="3.5703125" style="4" customWidth="1"/>
    <col min="4599" max="4599" width="39.42578125" style="4" customWidth="1"/>
    <col min="4600" max="4601" width="15.140625" style="4" customWidth="1"/>
    <col min="4602" max="4603" width="11.5703125" style="4" customWidth="1"/>
    <col min="4604" max="4604" width="22" style="4" customWidth="1"/>
    <col min="4605" max="4605" width="16.5703125" style="4" customWidth="1"/>
    <col min="4606" max="4610" width="17.85546875" style="4" customWidth="1"/>
    <col min="4611" max="4611" width="19.7109375" style="4" customWidth="1"/>
    <col min="4612" max="4612" width="14.140625" style="4" customWidth="1"/>
    <col min="4613" max="4613" width="6.42578125" style="4" customWidth="1"/>
    <col min="4614" max="4850" width="9.140625" style="4" customWidth="1"/>
    <col min="4851" max="4853" width="10.7109375" style="4"/>
    <col min="4854" max="4854" width="3.5703125" style="4" customWidth="1"/>
    <col min="4855" max="4855" width="39.42578125" style="4" customWidth="1"/>
    <col min="4856" max="4857" width="15.140625" style="4" customWidth="1"/>
    <col min="4858" max="4859" width="11.5703125" style="4" customWidth="1"/>
    <col min="4860" max="4860" width="22" style="4" customWidth="1"/>
    <col min="4861" max="4861" width="16.5703125" style="4" customWidth="1"/>
    <col min="4862" max="4866" width="17.85546875" style="4" customWidth="1"/>
    <col min="4867" max="4867" width="19.7109375" style="4" customWidth="1"/>
    <col min="4868" max="4868" width="14.140625" style="4" customWidth="1"/>
    <col min="4869" max="4869" width="6.42578125" style="4" customWidth="1"/>
    <col min="4870" max="5106" width="9.140625" style="4" customWidth="1"/>
    <col min="5107" max="5109" width="10.7109375" style="4"/>
    <col min="5110" max="5110" width="3.5703125" style="4" customWidth="1"/>
    <col min="5111" max="5111" width="39.42578125" style="4" customWidth="1"/>
    <col min="5112" max="5113" width="15.140625" style="4" customWidth="1"/>
    <col min="5114" max="5115" width="11.5703125" style="4" customWidth="1"/>
    <col min="5116" max="5116" width="22" style="4" customWidth="1"/>
    <col min="5117" max="5117" width="16.5703125" style="4" customWidth="1"/>
    <col min="5118" max="5122" width="17.85546875" style="4" customWidth="1"/>
    <col min="5123" max="5123" width="19.7109375" style="4" customWidth="1"/>
    <col min="5124" max="5124" width="14.140625" style="4" customWidth="1"/>
    <col min="5125" max="5125" width="6.42578125" style="4" customWidth="1"/>
    <col min="5126" max="5362" width="9.140625" style="4" customWidth="1"/>
    <col min="5363" max="5365" width="10.7109375" style="4"/>
    <col min="5366" max="5366" width="3.5703125" style="4" customWidth="1"/>
    <col min="5367" max="5367" width="39.42578125" style="4" customWidth="1"/>
    <col min="5368" max="5369" width="15.140625" style="4" customWidth="1"/>
    <col min="5370" max="5371" width="11.5703125" style="4" customWidth="1"/>
    <col min="5372" max="5372" width="22" style="4" customWidth="1"/>
    <col min="5373" max="5373" width="16.5703125" style="4" customWidth="1"/>
    <col min="5374" max="5378" width="17.85546875" style="4" customWidth="1"/>
    <col min="5379" max="5379" width="19.7109375" style="4" customWidth="1"/>
    <col min="5380" max="5380" width="14.140625" style="4" customWidth="1"/>
    <col min="5381" max="5381" width="6.42578125" style="4" customWidth="1"/>
    <col min="5382" max="5618" width="9.140625" style="4" customWidth="1"/>
    <col min="5619" max="5621" width="10.7109375" style="4"/>
    <col min="5622" max="5622" width="3.5703125" style="4" customWidth="1"/>
    <col min="5623" max="5623" width="39.42578125" style="4" customWidth="1"/>
    <col min="5624" max="5625" width="15.140625" style="4" customWidth="1"/>
    <col min="5626" max="5627" width="11.5703125" style="4" customWidth="1"/>
    <col min="5628" max="5628" width="22" style="4" customWidth="1"/>
    <col min="5629" max="5629" width="16.5703125" style="4" customWidth="1"/>
    <col min="5630" max="5634" width="17.85546875" style="4" customWidth="1"/>
    <col min="5635" max="5635" width="19.7109375" style="4" customWidth="1"/>
    <col min="5636" max="5636" width="14.140625" style="4" customWidth="1"/>
    <col min="5637" max="5637" width="6.42578125" style="4" customWidth="1"/>
    <col min="5638" max="5874" width="9.140625" style="4" customWidth="1"/>
    <col min="5875" max="5877" width="10.7109375" style="4"/>
    <col min="5878" max="5878" width="3.5703125" style="4" customWidth="1"/>
    <col min="5879" max="5879" width="39.42578125" style="4" customWidth="1"/>
    <col min="5880" max="5881" width="15.140625" style="4" customWidth="1"/>
    <col min="5882" max="5883" width="11.5703125" style="4" customWidth="1"/>
    <col min="5884" max="5884" width="22" style="4" customWidth="1"/>
    <col min="5885" max="5885" width="16.5703125" style="4" customWidth="1"/>
    <col min="5886" max="5890" width="17.85546875" style="4" customWidth="1"/>
    <col min="5891" max="5891" width="19.7109375" style="4" customWidth="1"/>
    <col min="5892" max="5892" width="14.140625" style="4" customWidth="1"/>
    <col min="5893" max="5893" width="6.42578125" style="4" customWidth="1"/>
    <col min="5894" max="6130" width="9.140625" style="4" customWidth="1"/>
    <col min="6131" max="6133" width="10.7109375" style="4"/>
    <col min="6134" max="6134" width="3.5703125" style="4" customWidth="1"/>
    <col min="6135" max="6135" width="39.42578125" style="4" customWidth="1"/>
    <col min="6136" max="6137" width="15.140625" style="4" customWidth="1"/>
    <col min="6138" max="6139" width="11.5703125" style="4" customWidth="1"/>
    <col min="6140" max="6140" width="22" style="4" customWidth="1"/>
    <col min="6141" max="6141" width="16.5703125" style="4" customWidth="1"/>
    <col min="6142" max="6146" width="17.85546875" style="4" customWidth="1"/>
    <col min="6147" max="6147" width="19.7109375" style="4" customWidth="1"/>
    <col min="6148" max="6148" width="14.140625" style="4" customWidth="1"/>
    <col min="6149" max="6149" width="6.42578125" style="4" customWidth="1"/>
    <col min="6150" max="6386" width="9.140625" style="4" customWidth="1"/>
    <col min="6387" max="6389" width="10.7109375" style="4"/>
    <col min="6390" max="6390" width="3.5703125" style="4" customWidth="1"/>
    <col min="6391" max="6391" width="39.42578125" style="4" customWidth="1"/>
    <col min="6392" max="6393" width="15.140625" style="4" customWidth="1"/>
    <col min="6394" max="6395" width="11.5703125" style="4" customWidth="1"/>
    <col min="6396" max="6396" width="22" style="4" customWidth="1"/>
    <col min="6397" max="6397" width="16.5703125" style="4" customWidth="1"/>
    <col min="6398" max="6402" width="17.85546875" style="4" customWidth="1"/>
    <col min="6403" max="6403" width="19.7109375" style="4" customWidth="1"/>
    <col min="6404" max="6404" width="14.140625" style="4" customWidth="1"/>
    <col min="6405" max="6405" width="6.42578125" style="4" customWidth="1"/>
    <col min="6406" max="6642" width="9.140625" style="4" customWidth="1"/>
    <col min="6643" max="6645" width="10.7109375" style="4"/>
    <col min="6646" max="6646" width="3.5703125" style="4" customWidth="1"/>
    <col min="6647" max="6647" width="39.42578125" style="4" customWidth="1"/>
    <col min="6648" max="6649" width="15.140625" style="4" customWidth="1"/>
    <col min="6650" max="6651" width="11.5703125" style="4" customWidth="1"/>
    <col min="6652" max="6652" width="22" style="4" customWidth="1"/>
    <col min="6653" max="6653" width="16.5703125" style="4" customWidth="1"/>
    <col min="6654" max="6658" width="17.85546875" style="4" customWidth="1"/>
    <col min="6659" max="6659" width="19.7109375" style="4" customWidth="1"/>
    <col min="6660" max="6660" width="14.140625" style="4" customWidth="1"/>
    <col min="6661" max="6661" width="6.42578125" style="4" customWidth="1"/>
    <col min="6662" max="6898" width="9.140625" style="4" customWidth="1"/>
    <col min="6899" max="6901" width="10.7109375" style="4"/>
    <col min="6902" max="6902" width="3.5703125" style="4" customWidth="1"/>
    <col min="6903" max="6903" width="39.42578125" style="4" customWidth="1"/>
    <col min="6904" max="6905" width="15.140625" style="4" customWidth="1"/>
    <col min="6906" max="6907" width="11.5703125" style="4" customWidth="1"/>
    <col min="6908" max="6908" width="22" style="4" customWidth="1"/>
    <col min="6909" max="6909" width="16.5703125" style="4" customWidth="1"/>
    <col min="6910" max="6914" width="17.85546875" style="4" customWidth="1"/>
    <col min="6915" max="6915" width="19.7109375" style="4" customWidth="1"/>
    <col min="6916" max="6916" width="14.140625" style="4" customWidth="1"/>
    <col min="6917" max="6917" width="6.42578125" style="4" customWidth="1"/>
    <col min="6918" max="7154" width="9.140625" style="4" customWidth="1"/>
    <col min="7155" max="7157" width="10.7109375" style="4"/>
    <col min="7158" max="7158" width="3.5703125" style="4" customWidth="1"/>
    <col min="7159" max="7159" width="39.42578125" style="4" customWidth="1"/>
    <col min="7160" max="7161" width="15.140625" style="4" customWidth="1"/>
    <col min="7162" max="7163" width="11.5703125" style="4" customWidth="1"/>
    <col min="7164" max="7164" width="22" style="4" customWidth="1"/>
    <col min="7165" max="7165" width="16.5703125" style="4" customWidth="1"/>
    <col min="7166" max="7170" width="17.85546875" style="4" customWidth="1"/>
    <col min="7171" max="7171" width="19.7109375" style="4" customWidth="1"/>
    <col min="7172" max="7172" width="14.140625" style="4" customWidth="1"/>
    <col min="7173" max="7173" width="6.42578125" style="4" customWidth="1"/>
    <col min="7174" max="7410" width="9.140625" style="4" customWidth="1"/>
    <col min="7411" max="7413" width="10.7109375" style="4"/>
    <col min="7414" max="7414" width="3.5703125" style="4" customWidth="1"/>
    <col min="7415" max="7415" width="39.42578125" style="4" customWidth="1"/>
    <col min="7416" max="7417" width="15.140625" style="4" customWidth="1"/>
    <col min="7418" max="7419" width="11.5703125" style="4" customWidth="1"/>
    <col min="7420" max="7420" width="22" style="4" customWidth="1"/>
    <col min="7421" max="7421" width="16.5703125" style="4" customWidth="1"/>
    <col min="7422" max="7426" width="17.85546875" style="4" customWidth="1"/>
    <col min="7427" max="7427" width="19.7109375" style="4" customWidth="1"/>
    <col min="7428" max="7428" width="14.140625" style="4" customWidth="1"/>
    <col min="7429" max="7429" width="6.42578125" style="4" customWidth="1"/>
    <col min="7430" max="7666" width="9.140625" style="4" customWidth="1"/>
    <col min="7667" max="7669" width="10.7109375" style="4"/>
    <col min="7670" max="7670" width="3.5703125" style="4" customWidth="1"/>
    <col min="7671" max="7671" width="39.42578125" style="4" customWidth="1"/>
    <col min="7672" max="7673" width="15.140625" style="4" customWidth="1"/>
    <col min="7674" max="7675" width="11.5703125" style="4" customWidth="1"/>
    <col min="7676" max="7676" width="22" style="4" customWidth="1"/>
    <col min="7677" max="7677" width="16.5703125" style="4" customWidth="1"/>
    <col min="7678" max="7682" width="17.85546875" style="4" customWidth="1"/>
    <col min="7683" max="7683" width="19.7109375" style="4" customWidth="1"/>
    <col min="7684" max="7684" width="14.140625" style="4" customWidth="1"/>
    <col min="7685" max="7685" width="6.42578125" style="4" customWidth="1"/>
    <col min="7686" max="7922" width="9.140625" style="4" customWidth="1"/>
    <col min="7923" max="7925" width="10.7109375" style="4"/>
    <col min="7926" max="7926" width="3.5703125" style="4" customWidth="1"/>
    <col min="7927" max="7927" width="39.42578125" style="4" customWidth="1"/>
    <col min="7928" max="7929" width="15.140625" style="4" customWidth="1"/>
    <col min="7930" max="7931" width="11.5703125" style="4" customWidth="1"/>
    <col min="7932" max="7932" width="22" style="4" customWidth="1"/>
    <col min="7933" max="7933" width="16.5703125" style="4" customWidth="1"/>
    <col min="7934" max="7938" width="17.85546875" style="4" customWidth="1"/>
    <col min="7939" max="7939" width="19.7109375" style="4" customWidth="1"/>
    <col min="7940" max="7940" width="14.140625" style="4" customWidth="1"/>
    <col min="7941" max="7941" width="6.42578125" style="4" customWidth="1"/>
    <col min="7942" max="8178" width="9.140625" style="4" customWidth="1"/>
    <col min="8179" max="8181" width="10.7109375" style="4"/>
    <col min="8182" max="8182" width="3.5703125" style="4" customWidth="1"/>
    <col min="8183" max="8183" width="39.42578125" style="4" customWidth="1"/>
    <col min="8184" max="8185" width="15.140625" style="4" customWidth="1"/>
    <col min="8186" max="8187" width="11.5703125" style="4" customWidth="1"/>
    <col min="8188" max="8188" width="22" style="4" customWidth="1"/>
    <col min="8189" max="8189" width="16.5703125" style="4" customWidth="1"/>
    <col min="8190" max="8194" width="17.85546875" style="4" customWidth="1"/>
    <col min="8195" max="8195" width="19.7109375" style="4" customWidth="1"/>
    <col min="8196" max="8196" width="14.140625" style="4" customWidth="1"/>
    <col min="8197" max="8197" width="6.42578125" style="4" customWidth="1"/>
    <col min="8198" max="8434" width="9.140625" style="4" customWidth="1"/>
    <col min="8435" max="8437" width="10.7109375" style="4"/>
    <col min="8438" max="8438" width="3.5703125" style="4" customWidth="1"/>
    <col min="8439" max="8439" width="39.42578125" style="4" customWidth="1"/>
    <col min="8440" max="8441" width="15.140625" style="4" customWidth="1"/>
    <col min="8442" max="8443" width="11.5703125" style="4" customWidth="1"/>
    <col min="8444" max="8444" width="22" style="4" customWidth="1"/>
    <col min="8445" max="8445" width="16.5703125" style="4" customWidth="1"/>
    <col min="8446" max="8450" width="17.85546875" style="4" customWidth="1"/>
    <col min="8451" max="8451" width="19.7109375" style="4" customWidth="1"/>
    <col min="8452" max="8452" width="14.140625" style="4" customWidth="1"/>
    <col min="8453" max="8453" width="6.42578125" style="4" customWidth="1"/>
    <col min="8454" max="8690" width="9.140625" style="4" customWidth="1"/>
    <col min="8691" max="8693" width="10.7109375" style="4"/>
    <col min="8694" max="8694" width="3.5703125" style="4" customWidth="1"/>
    <col min="8695" max="8695" width="39.42578125" style="4" customWidth="1"/>
    <col min="8696" max="8697" width="15.140625" style="4" customWidth="1"/>
    <col min="8698" max="8699" width="11.5703125" style="4" customWidth="1"/>
    <col min="8700" max="8700" width="22" style="4" customWidth="1"/>
    <col min="8701" max="8701" width="16.5703125" style="4" customWidth="1"/>
    <col min="8702" max="8706" width="17.85546875" style="4" customWidth="1"/>
    <col min="8707" max="8707" width="19.7109375" style="4" customWidth="1"/>
    <col min="8708" max="8708" width="14.140625" style="4" customWidth="1"/>
    <col min="8709" max="8709" width="6.42578125" style="4" customWidth="1"/>
    <col min="8710" max="8946" width="9.140625" style="4" customWidth="1"/>
    <col min="8947" max="8949" width="10.7109375" style="4"/>
    <col min="8950" max="8950" width="3.5703125" style="4" customWidth="1"/>
    <col min="8951" max="8951" width="39.42578125" style="4" customWidth="1"/>
    <col min="8952" max="8953" width="15.140625" style="4" customWidth="1"/>
    <col min="8954" max="8955" width="11.5703125" style="4" customWidth="1"/>
    <col min="8956" max="8956" width="22" style="4" customWidth="1"/>
    <col min="8957" max="8957" width="16.5703125" style="4" customWidth="1"/>
    <col min="8958" max="8962" width="17.85546875" style="4" customWidth="1"/>
    <col min="8963" max="8963" width="19.7109375" style="4" customWidth="1"/>
    <col min="8964" max="8964" width="14.140625" style="4" customWidth="1"/>
    <col min="8965" max="8965" width="6.42578125" style="4" customWidth="1"/>
    <col min="8966" max="9202" width="9.140625" style="4" customWidth="1"/>
    <col min="9203" max="9205" width="10.7109375" style="4"/>
    <col min="9206" max="9206" width="3.5703125" style="4" customWidth="1"/>
    <col min="9207" max="9207" width="39.42578125" style="4" customWidth="1"/>
    <col min="9208" max="9209" width="15.140625" style="4" customWidth="1"/>
    <col min="9210" max="9211" width="11.5703125" style="4" customWidth="1"/>
    <col min="9212" max="9212" width="22" style="4" customWidth="1"/>
    <col min="9213" max="9213" width="16.5703125" style="4" customWidth="1"/>
    <col min="9214" max="9218" width="17.85546875" style="4" customWidth="1"/>
    <col min="9219" max="9219" width="19.7109375" style="4" customWidth="1"/>
    <col min="9220" max="9220" width="14.140625" style="4" customWidth="1"/>
    <col min="9221" max="9221" width="6.42578125" style="4" customWidth="1"/>
    <col min="9222" max="9458" width="9.140625" style="4" customWidth="1"/>
    <col min="9459" max="9461" width="10.7109375" style="4"/>
    <col min="9462" max="9462" width="3.5703125" style="4" customWidth="1"/>
    <col min="9463" max="9463" width="39.42578125" style="4" customWidth="1"/>
    <col min="9464" max="9465" width="15.140625" style="4" customWidth="1"/>
    <col min="9466" max="9467" width="11.5703125" style="4" customWidth="1"/>
    <col min="9468" max="9468" width="22" style="4" customWidth="1"/>
    <col min="9469" max="9469" width="16.5703125" style="4" customWidth="1"/>
    <col min="9470" max="9474" width="17.85546875" style="4" customWidth="1"/>
    <col min="9475" max="9475" width="19.7109375" style="4" customWidth="1"/>
    <col min="9476" max="9476" width="14.140625" style="4" customWidth="1"/>
    <col min="9477" max="9477" width="6.42578125" style="4" customWidth="1"/>
    <col min="9478" max="9714" width="9.140625" style="4" customWidth="1"/>
    <col min="9715" max="9717" width="10.7109375" style="4"/>
    <col min="9718" max="9718" width="3.5703125" style="4" customWidth="1"/>
    <col min="9719" max="9719" width="39.42578125" style="4" customWidth="1"/>
    <col min="9720" max="9721" width="15.140625" style="4" customWidth="1"/>
    <col min="9722" max="9723" width="11.5703125" style="4" customWidth="1"/>
    <col min="9724" max="9724" width="22" style="4" customWidth="1"/>
    <col min="9725" max="9725" width="16.5703125" style="4" customWidth="1"/>
    <col min="9726" max="9730" width="17.85546875" style="4" customWidth="1"/>
    <col min="9731" max="9731" width="19.7109375" style="4" customWidth="1"/>
    <col min="9732" max="9732" width="14.140625" style="4" customWidth="1"/>
    <col min="9733" max="9733" width="6.42578125" style="4" customWidth="1"/>
    <col min="9734" max="9970" width="9.140625" style="4" customWidth="1"/>
    <col min="9971" max="9973" width="10.7109375" style="4"/>
    <col min="9974" max="9974" width="3.5703125" style="4" customWidth="1"/>
    <col min="9975" max="9975" width="39.42578125" style="4" customWidth="1"/>
    <col min="9976" max="9977" width="15.140625" style="4" customWidth="1"/>
    <col min="9978" max="9979" width="11.5703125" style="4" customWidth="1"/>
    <col min="9980" max="9980" width="22" style="4" customWidth="1"/>
    <col min="9981" max="9981" width="16.5703125" style="4" customWidth="1"/>
    <col min="9982" max="9986" width="17.85546875" style="4" customWidth="1"/>
    <col min="9987" max="9987" width="19.7109375" style="4" customWidth="1"/>
    <col min="9988" max="9988" width="14.140625" style="4" customWidth="1"/>
    <col min="9989" max="9989" width="6.42578125" style="4" customWidth="1"/>
    <col min="9990" max="10226" width="9.140625" style="4" customWidth="1"/>
    <col min="10227" max="10229" width="10.7109375" style="4"/>
    <col min="10230" max="10230" width="3.5703125" style="4" customWidth="1"/>
    <col min="10231" max="10231" width="39.42578125" style="4" customWidth="1"/>
    <col min="10232" max="10233" width="15.140625" style="4" customWidth="1"/>
    <col min="10234" max="10235" width="11.5703125" style="4" customWidth="1"/>
    <col min="10236" max="10236" width="22" style="4" customWidth="1"/>
    <col min="10237" max="10237" width="16.5703125" style="4" customWidth="1"/>
    <col min="10238" max="10242" width="17.85546875" style="4" customWidth="1"/>
    <col min="10243" max="10243" width="19.7109375" style="4" customWidth="1"/>
    <col min="10244" max="10244" width="14.140625" style="4" customWidth="1"/>
    <col min="10245" max="10245" width="6.42578125" style="4" customWidth="1"/>
    <col min="10246" max="10482" width="9.140625" style="4" customWidth="1"/>
    <col min="10483" max="10485" width="10.7109375" style="4"/>
    <col min="10486" max="10486" width="3.5703125" style="4" customWidth="1"/>
    <col min="10487" max="10487" width="39.42578125" style="4" customWidth="1"/>
    <col min="10488" max="10489" width="15.140625" style="4" customWidth="1"/>
    <col min="10490" max="10491" width="11.5703125" style="4" customWidth="1"/>
    <col min="10492" max="10492" width="22" style="4" customWidth="1"/>
    <col min="10493" max="10493" width="16.5703125" style="4" customWidth="1"/>
    <col min="10494" max="10498" width="17.85546875" style="4" customWidth="1"/>
    <col min="10499" max="10499" width="19.7109375" style="4" customWidth="1"/>
    <col min="10500" max="10500" width="14.140625" style="4" customWidth="1"/>
    <col min="10501" max="10501" width="6.42578125" style="4" customWidth="1"/>
    <col min="10502" max="10738" width="9.140625" style="4" customWidth="1"/>
    <col min="10739" max="10741" width="10.7109375" style="4"/>
    <col min="10742" max="10742" width="3.5703125" style="4" customWidth="1"/>
    <col min="10743" max="10743" width="39.42578125" style="4" customWidth="1"/>
    <col min="10744" max="10745" width="15.140625" style="4" customWidth="1"/>
    <col min="10746" max="10747" width="11.5703125" style="4" customWidth="1"/>
    <col min="10748" max="10748" width="22" style="4" customWidth="1"/>
    <col min="10749" max="10749" width="16.5703125" style="4" customWidth="1"/>
    <col min="10750" max="10754" width="17.85546875" style="4" customWidth="1"/>
    <col min="10755" max="10755" width="19.7109375" style="4" customWidth="1"/>
    <col min="10756" max="10756" width="14.140625" style="4" customWidth="1"/>
    <col min="10757" max="10757" width="6.42578125" style="4" customWidth="1"/>
    <col min="10758" max="10994" width="9.140625" style="4" customWidth="1"/>
    <col min="10995" max="10997" width="10.7109375" style="4"/>
    <col min="10998" max="10998" width="3.5703125" style="4" customWidth="1"/>
    <col min="10999" max="10999" width="39.42578125" style="4" customWidth="1"/>
    <col min="11000" max="11001" width="15.140625" style="4" customWidth="1"/>
    <col min="11002" max="11003" width="11.5703125" style="4" customWidth="1"/>
    <col min="11004" max="11004" width="22" style="4" customWidth="1"/>
    <col min="11005" max="11005" width="16.5703125" style="4" customWidth="1"/>
    <col min="11006" max="11010" width="17.85546875" style="4" customWidth="1"/>
    <col min="11011" max="11011" width="19.7109375" style="4" customWidth="1"/>
    <col min="11012" max="11012" width="14.140625" style="4" customWidth="1"/>
    <col min="11013" max="11013" width="6.42578125" style="4" customWidth="1"/>
    <col min="11014" max="11250" width="9.140625" style="4" customWidth="1"/>
    <col min="11251" max="11253" width="10.7109375" style="4"/>
    <col min="11254" max="11254" width="3.5703125" style="4" customWidth="1"/>
    <col min="11255" max="11255" width="39.42578125" style="4" customWidth="1"/>
    <col min="11256" max="11257" width="15.140625" style="4" customWidth="1"/>
    <col min="11258" max="11259" width="11.5703125" style="4" customWidth="1"/>
    <col min="11260" max="11260" width="22" style="4" customWidth="1"/>
    <col min="11261" max="11261" width="16.5703125" style="4" customWidth="1"/>
    <col min="11262" max="11266" width="17.85546875" style="4" customWidth="1"/>
    <col min="11267" max="11267" width="19.7109375" style="4" customWidth="1"/>
    <col min="11268" max="11268" width="14.140625" style="4" customWidth="1"/>
    <col min="11269" max="11269" width="6.42578125" style="4" customWidth="1"/>
    <col min="11270" max="11506" width="9.140625" style="4" customWidth="1"/>
    <col min="11507" max="11509" width="10.7109375" style="4"/>
    <col min="11510" max="11510" width="3.5703125" style="4" customWidth="1"/>
    <col min="11511" max="11511" width="39.42578125" style="4" customWidth="1"/>
    <col min="11512" max="11513" width="15.140625" style="4" customWidth="1"/>
    <col min="11514" max="11515" width="11.5703125" style="4" customWidth="1"/>
    <col min="11516" max="11516" width="22" style="4" customWidth="1"/>
    <col min="11517" max="11517" width="16.5703125" style="4" customWidth="1"/>
    <col min="11518" max="11522" width="17.85546875" style="4" customWidth="1"/>
    <col min="11523" max="11523" width="19.7109375" style="4" customWidth="1"/>
    <col min="11524" max="11524" width="14.140625" style="4" customWidth="1"/>
    <col min="11525" max="11525" width="6.42578125" style="4" customWidth="1"/>
    <col min="11526" max="11762" width="9.140625" style="4" customWidth="1"/>
    <col min="11763" max="11765" width="10.7109375" style="4"/>
    <col min="11766" max="11766" width="3.5703125" style="4" customWidth="1"/>
    <col min="11767" max="11767" width="39.42578125" style="4" customWidth="1"/>
    <col min="11768" max="11769" width="15.140625" style="4" customWidth="1"/>
    <col min="11770" max="11771" width="11.5703125" style="4" customWidth="1"/>
    <col min="11772" max="11772" width="22" style="4" customWidth="1"/>
    <col min="11773" max="11773" width="16.5703125" style="4" customWidth="1"/>
    <col min="11774" max="11778" width="17.85546875" style="4" customWidth="1"/>
    <col min="11779" max="11779" width="19.7109375" style="4" customWidth="1"/>
    <col min="11780" max="11780" width="14.140625" style="4" customWidth="1"/>
    <col min="11781" max="11781" width="6.42578125" style="4" customWidth="1"/>
    <col min="11782" max="12018" width="9.140625" style="4" customWidth="1"/>
    <col min="12019" max="12021" width="10.7109375" style="4"/>
    <col min="12022" max="12022" width="3.5703125" style="4" customWidth="1"/>
    <col min="12023" max="12023" width="39.42578125" style="4" customWidth="1"/>
    <col min="12024" max="12025" width="15.140625" style="4" customWidth="1"/>
    <col min="12026" max="12027" width="11.5703125" style="4" customWidth="1"/>
    <col min="12028" max="12028" width="22" style="4" customWidth="1"/>
    <col min="12029" max="12029" width="16.5703125" style="4" customWidth="1"/>
    <col min="12030" max="12034" width="17.85546875" style="4" customWidth="1"/>
    <col min="12035" max="12035" width="19.7109375" style="4" customWidth="1"/>
    <col min="12036" max="12036" width="14.140625" style="4" customWidth="1"/>
    <col min="12037" max="12037" width="6.42578125" style="4" customWidth="1"/>
    <col min="12038" max="12274" width="9.140625" style="4" customWidth="1"/>
    <col min="12275" max="12277" width="10.7109375" style="4"/>
    <col min="12278" max="12278" width="3.5703125" style="4" customWidth="1"/>
    <col min="12279" max="12279" width="39.42578125" style="4" customWidth="1"/>
    <col min="12280" max="12281" width="15.140625" style="4" customWidth="1"/>
    <col min="12282" max="12283" width="11.5703125" style="4" customWidth="1"/>
    <col min="12284" max="12284" width="22" style="4" customWidth="1"/>
    <col min="12285" max="12285" width="16.5703125" style="4" customWidth="1"/>
    <col min="12286" max="12290" width="17.85546875" style="4" customWidth="1"/>
    <col min="12291" max="12291" width="19.7109375" style="4" customWidth="1"/>
    <col min="12292" max="12292" width="14.140625" style="4" customWidth="1"/>
    <col min="12293" max="12293" width="6.42578125" style="4" customWidth="1"/>
    <col min="12294" max="12530" width="9.140625" style="4" customWidth="1"/>
    <col min="12531" max="12533" width="10.7109375" style="4"/>
    <col min="12534" max="12534" width="3.5703125" style="4" customWidth="1"/>
    <col min="12535" max="12535" width="39.42578125" style="4" customWidth="1"/>
    <col min="12536" max="12537" width="15.140625" style="4" customWidth="1"/>
    <col min="12538" max="12539" width="11.5703125" style="4" customWidth="1"/>
    <col min="12540" max="12540" width="22" style="4" customWidth="1"/>
    <col min="12541" max="12541" width="16.5703125" style="4" customWidth="1"/>
    <col min="12542" max="12546" width="17.85546875" style="4" customWidth="1"/>
    <col min="12547" max="12547" width="19.7109375" style="4" customWidth="1"/>
    <col min="12548" max="12548" width="14.140625" style="4" customWidth="1"/>
    <col min="12549" max="12549" width="6.42578125" style="4" customWidth="1"/>
    <col min="12550" max="12786" width="9.140625" style="4" customWidth="1"/>
    <col min="12787" max="12789" width="10.7109375" style="4"/>
    <col min="12790" max="12790" width="3.5703125" style="4" customWidth="1"/>
    <col min="12791" max="12791" width="39.42578125" style="4" customWidth="1"/>
    <col min="12792" max="12793" width="15.140625" style="4" customWidth="1"/>
    <col min="12794" max="12795" width="11.5703125" style="4" customWidth="1"/>
    <col min="12796" max="12796" width="22" style="4" customWidth="1"/>
    <col min="12797" max="12797" width="16.5703125" style="4" customWidth="1"/>
    <col min="12798" max="12802" width="17.85546875" style="4" customWidth="1"/>
    <col min="12803" max="12803" width="19.7109375" style="4" customWidth="1"/>
    <col min="12804" max="12804" width="14.140625" style="4" customWidth="1"/>
    <col min="12805" max="12805" width="6.42578125" style="4" customWidth="1"/>
    <col min="12806" max="13042" width="9.140625" style="4" customWidth="1"/>
    <col min="13043" max="13045" width="10.7109375" style="4"/>
    <col min="13046" max="13046" width="3.5703125" style="4" customWidth="1"/>
    <col min="13047" max="13047" width="39.42578125" style="4" customWidth="1"/>
    <col min="13048" max="13049" width="15.140625" style="4" customWidth="1"/>
    <col min="13050" max="13051" width="11.5703125" style="4" customWidth="1"/>
    <col min="13052" max="13052" width="22" style="4" customWidth="1"/>
    <col min="13053" max="13053" width="16.5703125" style="4" customWidth="1"/>
    <col min="13054" max="13058" width="17.85546875" style="4" customWidth="1"/>
    <col min="13059" max="13059" width="19.7109375" style="4" customWidth="1"/>
    <col min="13060" max="13060" width="14.140625" style="4" customWidth="1"/>
    <col min="13061" max="13061" width="6.42578125" style="4" customWidth="1"/>
    <col min="13062" max="13298" width="9.140625" style="4" customWidth="1"/>
    <col min="13299" max="13301" width="10.7109375" style="4"/>
    <col min="13302" max="13302" width="3.5703125" style="4" customWidth="1"/>
    <col min="13303" max="13303" width="39.42578125" style="4" customWidth="1"/>
    <col min="13304" max="13305" width="15.140625" style="4" customWidth="1"/>
    <col min="13306" max="13307" width="11.5703125" style="4" customWidth="1"/>
    <col min="13308" max="13308" width="22" style="4" customWidth="1"/>
    <col min="13309" max="13309" width="16.5703125" style="4" customWidth="1"/>
    <col min="13310" max="13314" width="17.85546875" style="4" customWidth="1"/>
    <col min="13315" max="13315" width="19.7109375" style="4" customWidth="1"/>
    <col min="13316" max="13316" width="14.140625" style="4" customWidth="1"/>
    <col min="13317" max="13317" width="6.42578125" style="4" customWidth="1"/>
    <col min="13318" max="13554" width="9.140625" style="4" customWidth="1"/>
    <col min="13555" max="13557" width="10.7109375" style="4"/>
    <col min="13558" max="13558" width="3.5703125" style="4" customWidth="1"/>
    <col min="13559" max="13559" width="39.42578125" style="4" customWidth="1"/>
    <col min="13560" max="13561" width="15.140625" style="4" customWidth="1"/>
    <col min="13562" max="13563" width="11.5703125" style="4" customWidth="1"/>
    <col min="13564" max="13564" width="22" style="4" customWidth="1"/>
    <col min="13565" max="13565" width="16.5703125" style="4" customWidth="1"/>
    <col min="13566" max="13570" width="17.85546875" style="4" customWidth="1"/>
    <col min="13571" max="13571" width="19.7109375" style="4" customWidth="1"/>
    <col min="13572" max="13572" width="14.140625" style="4" customWidth="1"/>
    <col min="13573" max="13573" width="6.42578125" style="4" customWidth="1"/>
    <col min="13574" max="13810" width="9.140625" style="4" customWidth="1"/>
    <col min="13811" max="13813" width="10.7109375" style="4"/>
    <col min="13814" max="13814" width="3.5703125" style="4" customWidth="1"/>
    <col min="13815" max="13815" width="39.42578125" style="4" customWidth="1"/>
    <col min="13816" max="13817" width="15.140625" style="4" customWidth="1"/>
    <col min="13818" max="13819" width="11.5703125" style="4" customWidth="1"/>
    <col min="13820" max="13820" width="22" style="4" customWidth="1"/>
    <col min="13821" max="13821" width="16.5703125" style="4" customWidth="1"/>
    <col min="13822" max="13826" width="17.85546875" style="4" customWidth="1"/>
    <col min="13827" max="13827" width="19.7109375" style="4" customWidth="1"/>
    <col min="13828" max="13828" width="14.140625" style="4" customWidth="1"/>
    <col min="13829" max="13829" width="6.42578125" style="4" customWidth="1"/>
    <col min="13830" max="14066" width="9.140625" style="4" customWidth="1"/>
    <col min="14067" max="14069" width="10.7109375" style="4"/>
    <col min="14070" max="14070" width="3.5703125" style="4" customWidth="1"/>
    <col min="14071" max="14071" width="39.42578125" style="4" customWidth="1"/>
    <col min="14072" max="14073" width="15.140625" style="4" customWidth="1"/>
    <col min="14074" max="14075" width="11.5703125" style="4" customWidth="1"/>
    <col min="14076" max="14076" width="22" style="4" customWidth="1"/>
    <col min="14077" max="14077" width="16.5703125" style="4" customWidth="1"/>
    <col min="14078" max="14082" width="17.85546875" style="4" customWidth="1"/>
    <col min="14083" max="14083" width="19.7109375" style="4" customWidth="1"/>
    <col min="14084" max="14084" width="14.140625" style="4" customWidth="1"/>
    <col min="14085" max="14085" width="6.42578125" style="4" customWidth="1"/>
    <col min="14086" max="14322" width="9.140625" style="4" customWidth="1"/>
    <col min="14323" max="14325" width="10.7109375" style="4"/>
    <col min="14326" max="14326" width="3.5703125" style="4" customWidth="1"/>
    <col min="14327" max="14327" width="39.42578125" style="4" customWidth="1"/>
    <col min="14328" max="14329" width="15.140625" style="4" customWidth="1"/>
    <col min="14330" max="14331" width="11.5703125" style="4" customWidth="1"/>
    <col min="14332" max="14332" width="22" style="4" customWidth="1"/>
    <col min="14333" max="14333" width="16.5703125" style="4" customWidth="1"/>
    <col min="14334" max="14338" width="17.85546875" style="4" customWidth="1"/>
    <col min="14339" max="14339" width="19.7109375" style="4" customWidth="1"/>
    <col min="14340" max="14340" width="14.140625" style="4" customWidth="1"/>
    <col min="14341" max="14341" width="6.42578125" style="4" customWidth="1"/>
    <col min="14342" max="14578" width="9.140625" style="4" customWidth="1"/>
    <col min="14579" max="14581" width="10.7109375" style="4"/>
    <col min="14582" max="14582" width="3.5703125" style="4" customWidth="1"/>
    <col min="14583" max="14583" width="39.42578125" style="4" customWidth="1"/>
    <col min="14584" max="14585" width="15.140625" style="4" customWidth="1"/>
    <col min="14586" max="14587" width="11.5703125" style="4" customWidth="1"/>
    <col min="14588" max="14588" width="22" style="4" customWidth="1"/>
    <col min="14589" max="14589" width="16.5703125" style="4" customWidth="1"/>
    <col min="14590" max="14594" width="17.85546875" style="4" customWidth="1"/>
    <col min="14595" max="14595" width="19.7109375" style="4" customWidth="1"/>
    <col min="14596" max="14596" width="14.140625" style="4" customWidth="1"/>
    <col min="14597" max="14597" width="6.42578125" style="4" customWidth="1"/>
    <col min="14598" max="14834" width="9.140625" style="4" customWidth="1"/>
    <col min="14835" max="14837" width="10.7109375" style="4"/>
    <col min="14838" max="14838" width="3.5703125" style="4" customWidth="1"/>
    <col min="14839" max="14839" width="39.42578125" style="4" customWidth="1"/>
    <col min="14840" max="14841" width="15.140625" style="4" customWidth="1"/>
    <col min="14842" max="14843" width="11.5703125" style="4" customWidth="1"/>
    <col min="14844" max="14844" width="22" style="4" customWidth="1"/>
    <col min="14845" max="14845" width="16.5703125" style="4" customWidth="1"/>
    <col min="14846" max="14850" width="17.85546875" style="4" customWidth="1"/>
    <col min="14851" max="14851" width="19.7109375" style="4" customWidth="1"/>
    <col min="14852" max="14852" width="14.140625" style="4" customWidth="1"/>
    <col min="14853" max="14853" width="6.42578125" style="4" customWidth="1"/>
    <col min="14854" max="15090" width="9.140625" style="4" customWidth="1"/>
    <col min="15091" max="15093" width="10.7109375" style="4"/>
    <col min="15094" max="15094" width="3.5703125" style="4" customWidth="1"/>
    <col min="15095" max="15095" width="39.42578125" style="4" customWidth="1"/>
    <col min="15096" max="15097" width="15.140625" style="4" customWidth="1"/>
    <col min="15098" max="15099" width="11.5703125" style="4" customWidth="1"/>
    <col min="15100" max="15100" width="22" style="4" customWidth="1"/>
    <col min="15101" max="15101" width="16.5703125" style="4" customWidth="1"/>
    <col min="15102" max="15106" width="17.85546875" style="4" customWidth="1"/>
    <col min="15107" max="15107" width="19.7109375" style="4" customWidth="1"/>
    <col min="15108" max="15108" width="14.140625" style="4" customWidth="1"/>
    <col min="15109" max="15109" width="6.42578125" style="4" customWidth="1"/>
    <col min="15110" max="15346" width="9.140625" style="4" customWidth="1"/>
    <col min="15347" max="15349" width="10.7109375" style="4"/>
    <col min="15350" max="15350" width="3.5703125" style="4" customWidth="1"/>
    <col min="15351" max="15351" width="39.42578125" style="4" customWidth="1"/>
    <col min="15352" max="15353" width="15.140625" style="4" customWidth="1"/>
    <col min="15354" max="15355" width="11.5703125" style="4" customWidth="1"/>
    <col min="15356" max="15356" width="22" style="4" customWidth="1"/>
    <col min="15357" max="15357" width="16.5703125" style="4" customWidth="1"/>
    <col min="15358" max="15362" width="17.85546875" style="4" customWidth="1"/>
    <col min="15363" max="15363" width="19.7109375" style="4" customWidth="1"/>
    <col min="15364" max="15364" width="14.140625" style="4" customWidth="1"/>
    <col min="15365" max="15365" width="6.42578125" style="4" customWidth="1"/>
    <col min="15366" max="15602" width="9.140625" style="4" customWidth="1"/>
    <col min="15603" max="15605" width="10.7109375" style="4"/>
    <col min="15606" max="15606" width="3.5703125" style="4" customWidth="1"/>
    <col min="15607" max="15607" width="39.42578125" style="4" customWidth="1"/>
    <col min="15608" max="15609" width="15.140625" style="4" customWidth="1"/>
    <col min="15610" max="15611" width="11.5703125" style="4" customWidth="1"/>
    <col min="15612" max="15612" width="22" style="4" customWidth="1"/>
    <col min="15613" max="15613" width="16.5703125" style="4" customWidth="1"/>
    <col min="15614" max="15618" width="17.85546875" style="4" customWidth="1"/>
    <col min="15619" max="15619" width="19.7109375" style="4" customWidth="1"/>
    <col min="15620" max="15620" width="14.140625" style="4" customWidth="1"/>
    <col min="15621" max="15621" width="6.42578125" style="4" customWidth="1"/>
    <col min="15622" max="15858" width="9.140625" style="4" customWidth="1"/>
    <col min="15859" max="15861" width="10.7109375" style="4"/>
    <col min="15862" max="15862" width="3.5703125" style="4" customWidth="1"/>
    <col min="15863" max="15863" width="39.42578125" style="4" customWidth="1"/>
    <col min="15864" max="15865" width="15.140625" style="4" customWidth="1"/>
    <col min="15866" max="15867" width="11.5703125" style="4" customWidth="1"/>
    <col min="15868" max="15868" width="22" style="4" customWidth="1"/>
    <col min="15869" max="15869" width="16.5703125" style="4" customWidth="1"/>
    <col min="15870" max="15874" width="17.85546875" style="4" customWidth="1"/>
    <col min="15875" max="15875" width="19.7109375" style="4" customWidth="1"/>
    <col min="15876" max="15876" width="14.140625" style="4" customWidth="1"/>
    <col min="15877" max="15877" width="6.42578125" style="4" customWidth="1"/>
    <col min="15878" max="16114" width="9.140625" style="4" customWidth="1"/>
    <col min="16115" max="16117" width="10.7109375" style="4"/>
    <col min="16118" max="16118" width="3.5703125" style="4" customWidth="1"/>
    <col min="16119" max="16119" width="39.42578125" style="4" customWidth="1"/>
    <col min="16120" max="16121" width="15.140625" style="4" customWidth="1"/>
    <col min="16122" max="16123" width="11.5703125" style="4" customWidth="1"/>
    <col min="16124" max="16124" width="22" style="4" customWidth="1"/>
    <col min="16125" max="16125" width="16.5703125" style="4" customWidth="1"/>
    <col min="16126" max="16130" width="17.85546875" style="4" customWidth="1"/>
    <col min="16131" max="16131" width="19.7109375" style="4" customWidth="1"/>
    <col min="16132" max="16132" width="14.140625" style="4" customWidth="1"/>
    <col min="16133" max="16133" width="6.42578125" style="4" customWidth="1"/>
    <col min="16134" max="16370" width="9.140625" style="4" customWidth="1"/>
    <col min="16371" max="16384" width="10.7109375" style="4"/>
  </cols>
  <sheetData>
    <row r="2" spans="2:6" ht="1.5" customHeight="1" x14ac:dyDescent="0.2"/>
    <row r="3" spans="2:6" ht="3.75" customHeight="1" thickBot="1" x14ac:dyDescent="0.25"/>
    <row r="4" spans="2:6" s="21" customFormat="1" ht="19.5" customHeight="1" x14ac:dyDescent="0.25">
      <c r="B4" s="1169" t="s">
        <v>352</v>
      </c>
      <c r="C4" s="1170"/>
      <c r="D4" s="1170"/>
      <c r="E4" s="1170"/>
      <c r="F4" s="1171"/>
    </row>
    <row r="5" spans="2:6" s="21" customFormat="1" ht="19.5" customHeight="1" x14ac:dyDescent="0.25">
      <c r="B5" s="1172" t="s">
        <v>394</v>
      </c>
      <c r="C5" s="1064"/>
      <c r="D5" s="1064"/>
      <c r="E5" s="1064"/>
      <c r="F5" s="1173"/>
    </row>
    <row r="6" spans="2:6" s="21" customFormat="1" ht="19.5" customHeight="1" x14ac:dyDescent="0.25">
      <c r="B6" s="1172" t="s">
        <v>353</v>
      </c>
      <c r="C6" s="1064"/>
      <c r="D6" s="1064"/>
      <c r="E6" s="1064"/>
      <c r="F6" s="1173"/>
    </row>
    <row r="7" spans="2:6" s="21" customFormat="1" ht="14.1" customHeight="1" x14ac:dyDescent="0.25">
      <c r="B7" s="803"/>
      <c r="C7" s="798"/>
      <c r="D7" s="798"/>
      <c r="E7" s="798"/>
      <c r="F7" s="804"/>
    </row>
    <row r="8" spans="2:6" s="21" customFormat="1" ht="12.75" customHeight="1" x14ac:dyDescent="0.25">
      <c r="B8" s="805"/>
      <c r="C8" s="799"/>
      <c r="D8" s="799"/>
      <c r="E8" s="799"/>
      <c r="F8" s="806"/>
    </row>
    <row r="9" spans="2:6" s="21" customFormat="1" ht="14.1" customHeight="1" x14ac:dyDescent="0.25">
      <c r="B9" s="1166" t="s">
        <v>396</v>
      </c>
      <c r="C9" s="1167"/>
      <c r="D9" s="800"/>
      <c r="E9" s="1167" t="s">
        <v>397</v>
      </c>
      <c r="F9" s="1168"/>
    </row>
    <row r="10" spans="2:6" s="551" customFormat="1" ht="12.75" customHeight="1" x14ac:dyDescent="0.2">
      <c r="B10" s="807" t="s">
        <v>348</v>
      </c>
      <c r="C10" s="801" t="s">
        <v>349</v>
      </c>
      <c r="D10" s="800"/>
      <c r="E10" s="801" t="s">
        <v>348</v>
      </c>
      <c r="F10" s="808" t="s">
        <v>349</v>
      </c>
    </row>
    <row r="11" spans="2:6" s="678" customFormat="1" ht="25.5" customHeight="1" x14ac:dyDescent="0.2">
      <c r="B11" s="809"/>
      <c r="C11" s="802"/>
      <c r="D11" s="800"/>
      <c r="E11" s="802"/>
      <c r="F11" s="810"/>
    </row>
    <row r="12" spans="2:6" ht="42.75" customHeight="1" thickBot="1" x14ac:dyDescent="0.25">
      <c r="B12" s="811"/>
      <c r="C12" s="812"/>
      <c r="D12" s="812"/>
      <c r="E12" s="812"/>
      <c r="F12" s="813"/>
    </row>
    <row r="13" spans="2:6" ht="12.75" customHeight="1" x14ac:dyDescent="0.2">
      <c r="B13" s="4"/>
    </row>
    <row r="14" spans="2:6" ht="12.75" customHeight="1" x14ac:dyDescent="0.2">
      <c r="B14" s="4"/>
    </row>
    <row r="15" spans="2:6" ht="12.75" customHeight="1" x14ac:dyDescent="0.2">
      <c r="B15" s="4"/>
    </row>
    <row r="16" spans="2:6" ht="12.75" customHeight="1" x14ac:dyDescent="0.2">
      <c r="B16" s="4"/>
    </row>
    <row r="17" spans="2:2" ht="12.75" customHeight="1" x14ac:dyDescent="0.2">
      <c r="B17" s="4"/>
    </row>
    <row r="18" spans="2:2" ht="12.75" customHeight="1" x14ac:dyDescent="0.2">
      <c r="B18" s="4"/>
    </row>
    <row r="19" spans="2:2" ht="12.75" customHeight="1" x14ac:dyDescent="0.2">
      <c r="B19" s="4"/>
    </row>
    <row r="20" spans="2:2" ht="12.75" customHeight="1" x14ac:dyDescent="0.2">
      <c r="B20" s="4"/>
    </row>
    <row r="21" spans="2:2" ht="12.75" customHeight="1" x14ac:dyDescent="0.2">
      <c r="B21" s="4"/>
    </row>
    <row r="22" spans="2:2" ht="12.75" customHeight="1" x14ac:dyDescent="0.2">
      <c r="B22" s="4"/>
    </row>
    <row r="23" spans="2:2" ht="12.75" customHeight="1" x14ac:dyDescent="0.2">
      <c r="B23" s="4"/>
    </row>
    <row r="24" spans="2:2" ht="12.75" customHeight="1" x14ac:dyDescent="0.2">
      <c r="B24" s="4"/>
    </row>
    <row r="25" spans="2:2" ht="12.75" customHeight="1" x14ac:dyDescent="0.2">
      <c r="B25" s="4"/>
    </row>
    <row r="26" spans="2:2" ht="12.75" customHeight="1" x14ac:dyDescent="0.2">
      <c r="B26" s="4"/>
    </row>
    <row r="27" spans="2:2" ht="12.75" customHeight="1" x14ac:dyDescent="0.2">
      <c r="B27" s="4"/>
    </row>
    <row r="28" spans="2:2" ht="12.75" customHeight="1" x14ac:dyDescent="0.2">
      <c r="B28" s="4"/>
    </row>
    <row r="29" spans="2:2" ht="12.75" customHeight="1" x14ac:dyDescent="0.2">
      <c r="B29" s="4"/>
    </row>
    <row r="30" spans="2:2" ht="12.75" customHeight="1" x14ac:dyDescent="0.2">
      <c r="B30" s="4"/>
    </row>
    <row r="31" spans="2:2" ht="12.75" customHeight="1" x14ac:dyDescent="0.2">
      <c r="B31" s="4"/>
    </row>
    <row r="32" spans="2:2" ht="12.75" customHeight="1" x14ac:dyDescent="0.2">
      <c r="B32" s="4"/>
    </row>
    <row r="33" spans="2:2" ht="12.75" customHeight="1" x14ac:dyDescent="0.2">
      <c r="B33" s="4"/>
    </row>
    <row r="34" spans="2:2" ht="12.75" customHeight="1" x14ac:dyDescent="0.2">
      <c r="B34" s="4"/>
    </row>
    <row r="35" spans="2:2" ht="12.75" customHeight="1" x14ac:dyDescent="0.2">
      <c r="B35" s="4"/>
    </row>
    <row r="36" spans="2:2" ht="12.75" customHeight="1" x14ac:dyDescent="0.2">
      <c r="B36" s="4"/>
    </row>
  </sheetData>
  <mergeCells count="5">
    <mergeCell ref="B9:C9"/>
    <mergeCell ref="E9:F9"/>
    <mergeCell ref="B4:F4"/>
    <mergeCell ref="B5:F5"/>
    <mergeCell ref="B6:F6"/>
  </mergeCells>
  <pageMargins left="0.5" right="0.5" top="1" bottom="0.5" header="0.2" footer="0.1"/>
  <pageSetup paperSize="5" scale="64" fitToHeight="0" orientation="landscape" r:id="rId1"/>
  <headerFooter>
    <oddFooter>&amp;R&amp;"Arial,Bold"&amp;10Page 54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9" tint="0.39997558519241921"/>
    <pageSetUpPr fitToPage="1"/>
  </sheetPr>
  <dimension ref="A1:G31"/>
  <sheetViews>
    <sheetView showGridLines="0" zoomScale="85" zoomScaleNormal="85" zoomScaleSheetLayoutView="70" zoomScalePageLayoutView="40" workbookViewId="0">
      <selection activeCell="B10" sqref="B10"/>
    </sheetView>
  </sheetViews>
  <sheetFormatPr defaultRowHeight="12.75" customHeight="1" x14ac:dyDescent="0.2"/>
  <cols>
    <col min="1" max="1" width="4" style="1" bestFit="1" customWidth="1"/>
    <col min="2" max="2" width="2.42578125" style="1" customWidth="1"/>
    <col min="3" max="3" width="43.42578125" style="1" customWidth="1"/>
    <col min="4" max="4" width="32.28515625" style="1" customWidth="1"/>
    <col min="5" max="6" width="26.85546875" style="1" customWidth="1"/>
    <col min="7" max="7" width="24.42578125" style="1" customWidth="1"/>
    <col min="8" max="255" width="9.140625" style="1"/>
    <col min="256" max="256" width="4" style="1" bestFit="1" customWidth="1"/>
    <col min="257" max="257" width="2.42578125" style="1" customWidth="1"/>
    <col min="258" max="258" width="43.42578125" style="1" customWidth="1"/>
    <col min="259" max="259" width="32.28515625" style="1" customWidth="1"/>
    <col min="260" max="260" width="26.85546875" style="1" customWidth="1"/>
    <col min="261" max="261" width="23.28515625" style="1" customWidth="1"/>
    <col min="262" max="262" width="24.5703125" style="1" customWidth="1"/>
    <col min="263" max="263" width="24.42578125" style="1" customWidth="1"/>
    <col min="264" max="511" width="9.140625" style="1"/>
    <col min="512" max="512" width="4" style="1" bestFit="1" customWidth="1"/>
    <col min="513" max="513" width="2.42578125" style="1" customWidth="1"/>
    <col min="514" max="514" width="43.42578125" style="1" customWidth="1"/>
    <col min="515" max="515" width="32.28515625" style="1" customWidth="1"/>
    <col min="516" max="516" width="26.85546875" style="1" customWidth="1"/>
    <col min="517" max="517" width="23.28515625" style="1" customWidth="1"/>
    <col min="518" max="518" width="24.5703125" style="1" customWidth="1"/>
    <col min="519" max="519" width="24.42578125" style="1" customWidth="1"/>
    <col min="520" max="767" width="9.140625" style="1"/>
    <col min="768" max="768" width="4" style="1" bestFit="1" customWidth="1"/>
    <col min="769" max="769" width="2.42578125" style="1" customWidth="1"/>
    <col min="770" max="770" width="43.42578125" style="1" customWidth="1"/>
    <col min="771" max="771" width="32.28515625" style="1" customWidth="1"/>
    <col min="772" max="772" width="26.85546875" style="1" customWidth="1"/>
    <col min="773" max="773" width="23.28515625" style="1" customWidth="1"/>
    <col min="774" max="774" width="24.5703125" style="1" customWidth="1"/>
    <col min="775" max="775" width="24.42578125" style="1" customWidth="1"/>
    <col min="776" max="1023" width="9.140625" style="1"/>
    <col min="1024" max="1024" width="4" style="1" bestFit="1" customWidth="1"/>
    <col min="1025" max="1025" width="2.42578125" style="1" customWidth="1"/>
    <col min="1026" max="1026" width="43.42578125" style="1" customWidth="1"/>
    <col min="1027" max="1027" width="32.28515625" style="1" customWidth="1"/>
    <col min="1028" max="1028" width="26.85546875" style="1" customWidth="1"/>
    <col min="1029" max="1029" width="23.28515625" style="1" customWidth="1"/>
    <col min="1030" max="1030" width="24.5703125" style="1" customWidth="1"/>
    <col min="1031" max="1031" width="24.42578125" style="1" customWidth="1"/>
    <col min="1032" max="1279" width="9.140625" style="1"/>
    <col min="1280" max="1280" width="4" style="1" bestFit="1" customWidth="1"/>
    <col min="1281" max="1281" width="2.42578125" style="1" customWidth="1"/>
    <col min="1282" max="1282" width="43.42578125" style="1" customWidth="1"/>
    <col min="1283" max="1283" width="32.28515625" style="1" customWidth="1"/>
    <col min="1284" max="1284" width="26.85546875" style="1" customWidth="1"/>
    <col min="1285" max="1285" width="23.28515625" style="1" customWidth="1"/>
    <col min="1286" max="1286" width="24.5703125" style="1" customWidth="1"/>
    <col min="1287" max="1287" width="24.42578125" style="1" customWidth="1"/>
    <col min="1288" max="1535" width="9.140625" style="1"/>
    <col min="1536" max="1536" width="4" style="1" bestFit="1" customWidth="1"/>
    <col min="1537" max="1537" width="2.42578125" style="1" customWidth="1"/>
    <col min="1538" max="1538" width="43.42578125" style="1" customWidth="1"/>
    <col min="1539" max="1539" width="32.28515625" style="1" customWidth="1"/>
    <col min="1540" max="1540" width="26.85546875" style="1" customWidth="1"/>
    <col min="1541" max="1541" width="23.28515625" style="1" customWidth="1"/>
    <col min="1542" max="1542" width="24.5703125" style="1" customWidth="1"/>
    <col min="1543" max="1543" width="24.42578125" style="1" customWidth="1"/>
    <col min="1544" max="1791" width="9.140625" style="1"/>
    <col min="1792" max="1792" width="4" style="1" bestFit="1" customWidth="1"/>
    <col min="1793" max="1793" width="2.42578125" style="1" customWidth="1"/>
    <col min="1794" max="1794" width="43.42578125" style="1" customWidth="1"/>
    <col min="1795" max="1795" width="32.28515625" style="1" customWidth="1"/>
    <col min="1796" max="1796" width="26.85546875" style="1" customWidth="1"/>
    <col min="1797" max="1797" width="23.28515625" style="1" customWidth="1"/>
    <col min="1798" max="1798" width="24.5703125" style="1" customWidth="1"/>
    <col min="1799" max="1799" width="24.42578125" style="1" customWidth="1"/>
    <col min="1800" max="2047" width="9.140625" style="1"/>
    <col min="2048" max="2048" width="4" style="1" bestFit="1" customWidth="1"/>
    <col min="2049" max="2049" width="2.42578125" style="1" customWidth="1"/>
    <col min="2050" max="2050" width="43.42578125" style="1" customWidth="1"/>
    <col min="2051" max="2051" width="32.28515625" style="1" customWidth="1"/>
    <col min="2052" max="2052" width="26.85546875" style="1" customWidth="1"/>
    <col min="2053" max="2053" width="23.28515625" style="1" customWidth="1"/>
    <col min="2054" max="2054" width="24.5703125" style="1" customWidth="1"/>
    <col min="2055" max="2055" width="24.42578125" style="1" customWidth="1"/>
    <col min="2056" max="2303" width="9.140625" style="1"/>
    <col min="2304" max="2304" width="4" style="1" bestFit="1" customWidth="1"/>
    <col min="2305" max="2305" width="2.42578125" style="1" customWidth="1"/>
    <col min="2306" max="2306" width="43.42578125" style="1" customWidth="1"/>
    <col min="2307" max="2307" width="32.28515625" style="1" customWidth="1"/>
    <col min="2308" max="2308" width="26.85546875" style="1" customWidth="1"/>
    <col min="2309" max="2309" width="23.28515625" style="1" customWidth="1"/>
    <col min="2310" max="2310" width="24.5703125" style="1" customWidth="1"/>
    <col min="2311" max="2311" width="24.42578125" style="1" customWidth="1"/>
    <col min="2312" max="2559" width="9.140625" style="1"/>
    <col min="2560" max="2560" width="4" style="1" bestFit="1" customWidth="1"/>
    <col min="2561" max="2561" width="2.42578125" style="1" customWidth="1"/>
    <col min="2562" max="2562" width="43.42578125" style="1" customWidth="1"/>
    <col min="2563" max="2563" width="32.28515625" style="1" customWidth="1"/>
    <col min="2564" max="2564" width="26.85546875" style="1" customWidth="1"/>
    <col min="2565" max="2565" width="23.28515625" style="1" customWidth="1"/>
    <col min="2566" max="2566" width="24.5703125" style="1" customWidth="1"/>
    <col min="2567" max="2567" width="24.42578125" style="1" customWidth="1"/>
    <col min="2568" max="2815" width="9.140625" style="1"/>
    <col min="2816" max="2816" width="4" style="1" bestFit="1" customWidth="1"/>
    <col min="2817" max="2817" width="2.42578125" style="1" customWidth="1"/>
    <col min="2818" max="2818" width="43.42578125" style="1" customWidth="1"/>
    <col min="2819" max="2819" width="32.28515625" style="1" customWidth="1"/>
    <col min="2820" max="2820" width="26.85546875" style="1" customWidth="1"/>
    <col min="2821" max="2821" width="23.28515625" style="1" customWidth="1"/>
    <col min="2822" max="2822" width="24.5703125" style="1" customWidth="1"/>
    <col min="2823" max="2823" width="24.42578125" style="1" customWidth="1"/>
    <col min="2824" max="3071" width="9.140625" style="1"/>
    <col min="3072" max="3072" width="4" style="1" bestFit="1" customWidth="1"/>
    <col min="3073" max="3073" width="2.42578125" style="1" customWidth="1"/>
    <col min="3074" max="3074" width="43.42578125" style="1" customWidth="1"/>
    <col min="3075" max="3075" width="32.28515625" style="1" customWidth="1"/>
    <col min="3076" max="3076" width="26.85546875" style="1" customWidth="1"/>
    <col min="3077" max="3077" width="23.28515625" style="1" customWidth="1"/>
    <col min="3078" max="3078" width="24.5703125" style="1" customWidth="1"/>
    <col min="3079" max="3079" width="24.42578125" style="1" customWidth="1"/>
    <col min="3080" max="3327" width="9.140625" style="1"/>
    <col min="3328" max="3328" width="4" style="1" bestFit="1" customWidth="1"/>
    <col min="3329" max="3329" width="2.42578125" style="1" customWidth="1"/>
    <col min="3330" max="3330" width="43.42578125" style="1" customWidth="1"/>
    <col min="3331" max="3331" width="32.28515625" style="1" customWidth="1"/>
    <col min="3332" max="3332" width="26.85546875" style="1" customWidth="1"/>
    <col min="3333" max="3333" width="23.28515625" style="1" customWidth="1"/>
    <col min="3334" max="3334" width="24.5703125" style="1" customWidth="1"/>
    <col min="3335" max="3335" width="24.42578125" style="1" customWidth="1"/>
    <col min="3336" max="3583" width="9.140625" style="1"/>
    <col min="3584" max="3584" width="4" style="1" bestFit="1" customWidth="1"/>
    <col min="3585" max="3585" width="2.42578125" style="1" customWidth="1"/>
    <col min="3586" max="3586" width="43.42578125" style="1" customWidth="1"/>
    <col min="3587" max="3587" width="32.28515625" style="1" customWidth="1"/>
    <col min="3588" max="3588" width="26.85546875" style="1" customWidth="1"/>
    <col min="3589" max="3589" width="23.28515625" style="1" customWidth="1"/>
    <col min="3590" max="3590" width="24.5703125" style="1" customWidth="1"/>
    <col min="3591" max="3591" width="24.42578125" style="1" customWidth="1"/>
    <col min="3592" max="3839" width="9.140625" style="1"/>
    <col min="3840" max="3840" width="4" style="1" bestFit="1" customWidth="1"/>
    <col min="3841" max="3841" width="2.42578125" style="1" customWidth="1"/>
    <col min="3842" max="3842" width="43.42578125" style="1" customWidth="1"/>
    <col min="3843" max="3843" width="32.28515625" style="1" customWidth="1"/>
    <col min="3844" max="3844" width="26.85546875" style="1" customWidth="1"/>
    <col min="3845" max="3845" width="23.28515625" style="1" customWidth="1"/>
    <col min="3846" max="3846" width="24.5703125" style="1" customWidth="1"/>
    <col min="3847" max="3847" width="24.42578125" style="1" customWidth="1"/>
    <col min="3848" max="4095" width="9.140625" style="1"/>
    <col min="4096" max="4096" width="4" style="1" bestFit="1" customWidth="1"/>
    <col min="4097" max="4097" width="2.42578125" style="1" customWidth="1"/>
    <col min="4098" max="4098" width="43.42578125" style="1" customWidth="1"/>
    <col min="4099" max="4099" width="32.28515625" style="1" customWidth="1"/>
    <col min="4100" max="4100" width="26.85546875" style="1" customWidth="1"/>
    <col min="4101" max="4101" width="23.28515625" style="1" customWidth="1"/>
    <col min="4102" max="4102" width="24.5703125" style="1" customWidth="1"/>
    <col min="4103" max="4103" width="24.42578125" style="1" customWidth="1"/>
    <col min="4104" max="4351" width="9.140625" style="1"/>
    <col min="4352" max="4352" width="4" style="1" bestFit="1" customWidth="1"/>
    <col min="4353" max="4353" width="2.42578125" style="1" customWidth="1"/>
    <col min="4354" max="4354" width="43.42578125" style="1" customWidth="1"/>
    <col min="4355" max="4355" width="32.28515625" style="1" customWidth="1"/>
    <col min="4356" max="4356" width="26.85546875" style="1" customWidth="1"/>
    <col min="4357" max="4357" width="23.28515625" style="1" customWidth="1"/>
    <col min="4358" max="4358" width="24.5703125" style="1" customWidth="1"/>
    <col min="4359" max="4359" width="24.42578125" style="1" customWidth="1"/>
    <col min="4360" max="4607" width="9.140625" style="1"/>
    <col min="4608" max="4608" width="4" style="1" bestFit="1" customWidth="1"/>
    <col min="4609" max="4609" width="2.42578125" style="1" customWidth="1"/>
    <col min="4610" max="4610" width="43.42578125" style="1" customWidth="1"/>
    <col min="4611" max="4611" width="32.28515625" style="1" customWidth="1"/>
    <col min="4612" max="4612" width="26.85546875" style="1" customWidth="1"/>
    <col min="4613" max="4613" width="23.28515625" style="1" customWidth="1"/>
    <col min="4614" max="4614" width="24.5703125" style="1" customWidth="1"/>
    <col min="4615" max="4615" width="24.42578125" style="1" customWidth="1"/>
    <col min="4616" max="4863" width="9.140625" style="1"/>
    <col min="4864" max="4864" width="4" style="1" bestFit="1" customWidth="1"/>
    <col min="4865" max="4865" width="2.42578125" style="1" customWidth="1"/>
    <col min="4866" max="4866" width="43.42578125" style="1" customWidth="1"/>
    <col min="4867" max="4867" width="32.28515625" style="1" customWidth="1"/>
    <col min="4868" max="4868" width="26.85546875" style="1" customWidth="1"/>
    <col min="4869" max="4869" width="23.28515625" style="1" customWidth="1"/>
    <col min="4870" max="4870" width="24.5703125" style="1" customWidth="1"/>
    <col min="4871" max="4871" width="24.42578125" style="1" customWidth="1"/>
    <col min="4872" max="5119" width="9.140625" style="1"/>
    <col min="5120" max="5120" width="4" style="1" bestFit="1" customWidth="1"/>
    <col min="5121" max="5121" width="2.42578125" style="1" customWidth="1"/>
    <col min="5122" max="5122" width="43.42578125" style="1" customWidth="1"/>
    <col min="5123" max="5123" width="32.28515625" style="1" customWidth="1"/>
    <col min="5124" max="5124" width="26.85546875" style="1" customWidth="1"/>
    <col min="5125" max="5125" width="23.28515625" style="1" customWidth="1"/>
    <col min="5126" max="5126" width="24.5703125" style="1" customWidth="1"/>
    <col min="5127" max="5127" width="24.42578125" style="1" customWidth="1"/>
    <col min="5128" max="5375" width="9.140625" style="1"/>
    <col min="5376" max="5376" width="4" style="1" bestFit="1" customWidth="1"/>
    <col min="5377" max="5377" width="2.42578125" style="1" customWidth="1"/>
    <col min="5378" max="5378" width="43.42578125" style="1" customWidth="1"/>
    <col min="5379" max="5379" width="32.28515625" style="1" customWidth="1"/>
    <col min="5380" max="5380" width="26.85546875" style="1" customWidth="1"/>
    <col min="5381" max="5381" width="23.28515625" style="1" customWidth="1"/>
    <col min="5382" max="5382" width="24.5703125" style="1" customWidth="1"/>
    <col min="5383" max="5383" width="24.42578125" style="1" customWidth="1"/>
    <col min="5384" max="5631" width="9.140625" style="1"/>
    <col min="5632" max="5632" width="4" style="1" bestFit="1" customWidth="1"/>
    <col min="5633" max="5633" width="2.42578125" style="1" customWidth="1"/>
    <col min="5634" max="5634" width="43.42578125" style="1" customWidth="1"/>
    <col min="5635" max="5635" width="32.28515625" style="1" customWidth="1"/>
    <col min="5636" max="5636" width="26.85546875" style="1" customWidth="1"/>
    <col min="5637" max="5637" width="23.28515625" style="1" customWidth="1"/>
    <col min="5638" max="5638" width="24.5703125" style="1" customWidth="1"/>
    <col min="5639" max="5639" width="24.42578125" style="1" customWidth="1"/>
    <col min="5640" max="5887" width="9.140625" style="1"/>
    <col min="5888" max="5888" width="4" style="1" bestFit="1" customWidth="1"/>
    <col min="5889" max="5889" width="2.42578125" style="1" customWidth="1"/>
    <col min="5890" max="5890" width="43.42578125" style="1" customWidth="1"/>
    <col min="5891" max="5891" width="32.28515625" style="1" customWidth="1"/>
    <col min="5892" max="5892" width="26.85546875" style="1" customWidth="1"/>
    <col min="5893" max="5893" width="23.28515625" style="1" customWidth="1"/>
    <col min="5894" max="5894" width="24.5703125" style="1" customWidth="1"/>
    <col min="5895" max="5895" width="24.42578125" style="1" customWidth="1"/>
    <col min="5896" max="6143" width="9.140625" style="1"/>
    <col min="6144" max="6144" width="4" style="1" bestFit="1" customWidth="1"/>
    <col min="6145" max="6145" width="2.42578125" style="1" customWidth="1"/>
    <col min="6146" max="6146" width="43.42578125" style="1" customWidth="1"/>
    <col min="6147" max="6147" width="32.28515625" style="1" customWidth="1"/>
    <col min="6148" max="6148" width="26.85546875" style="1" customWidth="1"/>
    <col min="6149" max="6149" width="23.28515625" style="1" customWidth="1"/>
    <col min="6150" max="6150" width="24.5703125" style="1" customWidth="1"/>
    <col min="6151" max="6151" width="24.42578125" style="1" customWidth="1"/>
    <col min="6152" max="6399" width="9.140625" style="1"/>
    <col min="6400" max="6400" width="4" style="1" bestFit="1" customWidth="1"/>
    <col min="6401" max="6401" width="2.42578125" style="1" customWidth="1"/>
    <col min="6402" max="6402" width="43.42578125" style="1" customWidth="1"/>
    <col min="6403" max="6403" width="32.28515625" style="1" customWidth="1"/>
    <col min="6404" max="6404" width="26.85546875" style="1" customWidth="1"/>
    <col min="6405" max="6405" width="23.28515625" style="1" customWidth="1"/>
    <col min="6406" max="6406" width="24.5703125" style="1" customWidth="1"/>
    <col min="6407" max="6407" width="24.42578125" style="1" customWidth="1"/>
    <col min="6408" max="6655" width="9.140625" style="1"/>
    <col min="6656" max="6656" width="4" style="1" bestFit="1" customWidth="1"/>
    <col min="6657" max="6657" width="2.42578125" style="1" customWidth="1"/>
    <col min="6658" max="6658" width="43.42578125" style="1" customWidth="1"/>
    <col min="6659" max="6659" width="32.28515625" style="1" customWidth="1"/>
    <col min="6660" max="6660" width="26.85546875" style="1" customWidth="1"/>
    <col min="6661" max="6661" width="23.28515625" style="1" customWidth="1"/>
    <col min="6662" max="6662" width="24.5703125" style="1" customWidth="1"/>
    <col min="6663" max="6663" width="24.42578125" style="1" customWidth="1"/>
    <col min="6664" max="6911" width="9.140625" style="1"/>
    <col min="6912" max="6912" width="4" style="1" bestFit="1" customWidth="1"/>
    <col min="6913" max="6913" width="2.42578125" style="1" customWidth="1"/>
    <col min="6914" max="6914" width="43.42578125" style="1" customWidth="1"/>
    <col min="6915" max="6915" width="32.28515625" style="1" customWidth="1"/>
    <col min="6916" max="6916" width="26.85546875" style="1" customWidth="1"/>
    <col min="6917" max="6917" width="23.28515625" style="1" customWidth="1"/>
    <col min="6918" max="6918" width="24.5703125" style="1" customWidth="1"/>
    <col min="6919" max="6919" width="24.42578125" style="1" customWidth="1"/>
    <col min="6920" max="7167" width="9.140625" style="1"/>
    <col min="7168" max="7168" width="4" style="1" bestFit="1" customWidth="1"/>
    <col min="7169" max="7169" width="2.42578125" style="1" customWidth="1"/>
    <col min="7170" max="7170" width="43.42578125" style="1" customWidth="1"/>
    <col min="7171" max="7171" width="32.28515625" style="1" customWidth="1"/>
    <col min="7172" max="7172" width="26.85546875" style="1" customWidth="1"/>
    <col min="7173" max="7173" width="23.28515625" style="1" customWidth="1"/>
    <col min="7174" max="7174" width="24.5703125" style="1" customWidth="1"/>
    <col min="7175" max="7175" width="24.42578125" style="1" customWidth="1"/>
    <col min="7176" max="7423" width="9.140625" style="1"/>
    <col min="7424" max="7424" width="4" style="1" bestFit="1" customWidth="1"/>
    <col min="7425" max="7425" width="2.42578125" style="1" customWidth="1"/>
    <col min="7426" max="7426" width="43.42578125" style="1" customWidth="1"/>
    <col min="7427" max="7427" width="32.28515625" style="1" customWidth="1"/>
    <col min="7428" max="7428" width="26.85546875" style="1" customWidth="1"/>
    <col min="7429" max="7429" width="23.28515625" style="1" customWidth="1"/>
    <col min="7430" max="7430" width="24.5703125" style="1" customWidth="1"/>
    <col min="7431" max="7431" width="24.42578125" style="1" customWidth="1"/>
    <col min="7432" max="7679" width="9.140625" style="1"/>
    <col min="7680" max="7680" width="4" style="1" bestFit="1" customWidth="1"/>
    <col min="7681" max="7681" width="2.42578125" style="1" customWidth="1"/>
    <col min="7682" max="7682" width="43.42578125" style="1" customWidth="1"/>
    <col min="7683" max="7683" width="32.28515625" style="1" customWidth="1"/>
    <col min="7684" max="7684" width="26.85546875" style="1" customWidth="1"/>
    <col min="7685" max="7685" width="23.28515625" style="1" customWidth="1"/>
    <col min="7686" max="7686" width="24.5703125" style="1" customWidth="1"/>
    <col min="7687" max="7687" width="24.42578125" style="1" customWidth="1"/>
    <col min="7688" max="7935" width="9.140625" style="1"/>
    <col min="7936" max="7936" width="4" style="1" bestFit="1" customWidth="1"/>
    <col min="7937" max="7937" width="2.42578125" style="1" customWidth="1"/>
    <col min="7938" max="7938" width="43.42578125" style="1" customWidth="1"/>
    <col min="7939" max="7939" width="32.28515625" style="1" customWidth="1"/>
    <col min="7940" max="7940" width="26.85546875" style="1" customWidth="1"/>
    <col min="7941" max="7941" width="23.28515625" style="1" customWidth="1"/>
    <col min="7942" max="7942" width="24.5703125" style="1" customWidth="1"/>
    <col min="7943" max="7943" width="24.42578125" style="1" customWidth="1"/>
    <col min="7944" max="8191" width="9.140625" style="1"/>
    <col min="8192" max="8192" width="4" style="1" bestFit="1" customWidth="1"/>
    <col min="8193" max="8193" width="2.42578125" style="1" customWidth="1"/>
    <col min="8194" max="8194" width="43.42578125" style="1" customWidth="1"/>
    <col min="8195" max="8195" width="32.28515625" style="1" customWidth="1"/>
    <col min="8196" max="8196" width="26.85546875" style="1" customWidth="1"/>
    <col min="8197" max="8197" width="23.28515625" style="1" customWidth="1"/>
    <col min="8198" max="8198" width="24.5703125" style="1" customWidth="1"/>
    <col min="8199" max="8199" width="24.42578125" style="1" customWidth="1"/>
    <col min="8200" max="8447" width="9.140625" style="1"/>
    <col min="8448" max="8448" width="4" style="1" bestFit="1" customWidth="1"/>
    <col min="8449" max="8449" width="2.42578125" style="1" customWidth="1"/>
    <col min="8450" max="8450" width="43.42578125" style="1" customWidth="1"/>
    <col min="8451" max="8451" width="32.28515625" style="1" customWidth="1"/>
    <col min="8452" max="8452" width="26.85546875" style="1" customWidth="1"/>
    <col min="8453" max="8453" width="23.28515625" style="1" customWidth="1"/>
    <col min="8454" max="8454" width="24.5703125" style="1" customWidth="1"/>
    <col min="8455" max="8455" width="24.42578125" style="1" customWidth="1"/>
    <col min="8456" max="8703" width="9.140625" style="1"/>
    <col min="8704" max="8704" width="4" style="1" bestFit="1" customWidth="1"/>
    <col min="8705" max="8705" width="2.42578125" style="1" customWidth="1"/>
    <col min="8706" max="8706" width="43.42578125" style="1" customWidth="1"/>
    <col min="8707" max="8707" width="32.28515625" style="1" customWidth="1"/>
    <col min="8708" max="8708" width="26.85546875" style="1" customWidth="1"/>
    <col min="8709" max="8709" width="23.28515625" style="1" customWidth="1"/>
    <col min="8710" max="8710" width="24.5703125" style="1" customWidth="1"/>
    <col min="8711" max="8711" width="24.42578125" style="1" customWidth="1"/>
    <col min="8712" max="8959" width="9.140625" style="1"/>
    <col min="8960" max="8960" width="4" style="1" bestFit="1" customWidth="1"/>
    <col min="8961" max="8961" width="2.42578125" style="1" customWidth="1"/>
    <col min="8962" max="8962" width="43.42578125" style="1" customWidth="1"/>
    <col min="8963" max="8963" width="32.28515625" style="1" customWidth="1"/>
    <col min="8964" max="8964" width="26.85546875" style="1" customWidth="1"/>
    <col min="8965" max="8965" width="23.28515625" style="1" customWidth="1"/>
    <col min="8966" max="8966" width="24.5703125" style="1" customWidth="1"/>
    <col min="8967" max="8967" width="24.42578125" style="1" customWidth="1"/>
    <col min="8968" max="9215" width="9.140625" style="1"/>
    <col min="9216" max="9216" width="4" style="1" bestFit="1" customWidth="1"/>
    <col min="9217" max="9217" width="2.42578125" style="1" customWidth="1"/>
    <col min="9218" max="9218" width="43.42578125" style="1" customWidth="1"/>
    <col min="9219" max="9219" width="32.28515625" style="1" customWidth="1"/>
    <col min="9220" max="9220" width="26.85546875" style="1" customWidth="1"/>
    <col min="9221" max="9221" width="23.28515625" style="1" customWidth="1"/>
    <col min="9222" max="9222" width="24.5703125" style="1" customWidth="1"/>
    <col min="9223" max="9223" width="24.42578125" style="1" customWidth="1"/>
    <col min="9224" max="9471" width="9.140625" style="1"/>
    <col min="9472" max="9472" width="4" style="1" bestFit="1" customWidth="1"/>
    <col min="9473" max="9473" width="2.42578125" style="1" customWidth="1"/>
    <col min="9474" max="9474" width="43.42578125" style="1" customWidth="1"/>
    <col min="9475" max="9475" width="32.28515625" style="1" customWidth="1"/>
    <col min="9476" max="9476" width="26.85546875" style="1" customWidth="1"/>
    <col min="9477" max="9477" width="23.28515625" style="1" customWidth="1"/>
    <col min="9478" max="9478" width="24.5703125" style="1" customWidth="1"/>
    <col min="9479" max="9479" width="24.42578125" style="1" customWidth="1"/>
    <col min="9480" max="9727" width="9.140625" style="1"/>
    <col min="9728" max="9728" width="4" style="1" bestFit="1" customWidth="1"/>
    <col min="9729" max="9729" width="2.42578125" style="1" customWidth="1"/>
    <col min="9730" max="9730" width="43.42578125" style="1" customWidth="1"/>
    <col min="9731" max="9731" width="32.28515625" style="1" customWidth="1"/>
    <col min="9732" max="9732" width="26.85546875" style="1" customWidth="1"/>
    <col min="9733" max="9733" width="23.28515625" style="1" customWidth="1"/>
    <col min="9734" max="9734" width="24.5703125" style="1" customWidth="1"/>
    <col min="9735" max="9735" width="24.42578125" style="1" customWidth="1"/>
    <col min="9736" max="9983" width="9.140625" style="1"/>
    <col min="9984" max="9984" width="4" style="1" bestFit="1" customWidth="1"/>
    <col min="9985" max="9985" width="2.42578125" style="1" customWidth="1"/>
    <col min="9986" max="9986" width="43.42578125" style="1" customWidth="1"/>
    <col min="9987" max="9987" width="32.28515625" style="1" customWidth="1"/>
    <col min="9988" max="9988" width="26.85546875" style="1" customWidth="1"/>
    <col min="9989" max="9989" width="23.28515625" style="1" customWidth="1"/>
    <col min="9990" max="9990" width="24.5703125" style="1" customWidth="1"/>
    <col min="9991" max="9991" width="24.42578125" style="1" customWidth="1"/>
    <col min="9992" max="10239" width="9.140625" style="1"/>
    <col min="10240" max="10240" width="4" style="1" bestFit="1" customWidth="1"/>
    <col min="10241" max="10241" width="2.42578125" style="1" customWidth="1"/>
    <col min="10242" max="10242" width="43.42578125" style="1" customWidth="1"/>
    <col min="10243" max="10243" width="32.28515625" style="1" customWidth="1"/>
    <col min="10244" max="10244" width="26.85546875" style="1" customWidth="1"/>
    <col min="10245" max="10245" width="23.28515625" style="1" customWidth="1"/>
    <col min="10246" max="10246" width="24.5703125" style="1" customWidth="1"/>
    <col min="10247" max="10247" width="24.42578125" style="1" customWidth="1"/>
    <col min="10248" max="10495" width="9.140625" style="1"/>
    <col min="10496" max="10496" width="4" style="1" bestFit="1" customWidth="1"/>
    <col min="10497" max="10497" width="2.42578125" style="1" customWidth="1"/>
    <col min="10498" max="10498" width="43.42578125" style="1" customWidth="1"/>
    <col min="10499" max="10499" width="32.28515625" style="1" customWidth="1"/>
    <col min="10500" max="10500" width="26.85546875" style="1" customWidth="1"/>
    <col min="10501" max="10501" width="23.28515625" style="1" customWidth="1"/>
    <col min="10502" max="10502" width="24.5703125" style="1" customWidth="1"/>
    <col min="10503" max="10503" width="24.42578125" style="1" customWidth="1"/>
    <col min="10504" max="10751" width="9.140625" style="1"/>
    <col min="10752" max="10752" width="4" style="1" bestFit="1" customWidth="1"/>
    <col min="10753" max="10753" width="2.42578125" style="1" customWidth="1"/>
    <col min="10754" max="10754" width="43.42578125" style="1" customWidth="1"/>
    <col min="10755" max="10755" width="32.28515625" style="1" customWidth="1"/>
    <col min="10756" max="10756" width="26.85546875" style="1" customWidth="1"/>
    <col min="10757" max="10757" width="23.28515625" style="1" customWidth="1"/>
    <col min="10758" max="10758" width="24.5703125" style="1" customWidth="1"/>
    <col min="10759" max="10759" width="24.42578125" style="1" customWidth="1"/>
    <col min="10760" max="11007" width="9.140625" style="1"/>
    <col min="11008" max="11008" width="4" style="1" bestFit="1" customWidth="1"/>
    <col min="11009" max="11009" width="2.42578125" style="1" customWidth="1"/>
    <col min="11010" max="11010" width="43.42578125" style="1" customWidth="1"/>
    <col min="11011" max="11011" width="32.28515625" style="1" customWidth="1"/>
    <col min="11012" max="11012" width="26.85546875" style="1" customWidth="1"/>
    <col min="11013" max="11013" width="23.28515625" style="1" customWidth="1"/>
    <col min="11014" max="11014" width="24.5703125" style="1" customWidth="1"/>
    <col min="11015" max="11015" width="24.42578125" style="1" customWidth="1"/>
    <col min="11016" max="11263" width="9.140625" style="1"/>
    <col min="11264" max="11264" width="4" style="1" bestFit="1" customWidth="1"/>
    <col min="11265" max="11265" width="2.42578125" style="1" customWidth="1"/>
    <col min="11266" max="11266" width="43.42578125" style="1" customWidth="1"/>
    <col min="11267" max="11267" width="32.28515625" style="1" customWidth="1"/>
    <col min="11268" max="11268" width="26.85546875" style="1" customWidth="1"/>
    <col min="11269" max="11269" width="23.28515625" style="1" customWidth="1"/>
    <col min="11270" max="11270" width="24.5703125" style="1" customWidth="1"/>
    <col min="11271" max="11271" width="24.42578125" style="1" customWidth="1"/>
    <col min="11272" max="11519" width="9.140625" style="1"/>
    <col min="11520" max="11520" width="4" style="1" bestFit="1" customWidth="1"/>
    <col min="11521" max="11521" width="2.42578125" style="1" customWidth="1"/>
    <col min="11522" max="11522" width="43.42578125" style="1" customWidth="1"/>
    <col min="11523" max="11523" width="32.28515625" style="1" customWidth="1"/>
    <col min="11524" max="11524" width="26.85546875" style="1" customWidth="1"/>
    <col min="11525" max="11525" width="23.28515625" style="1" customWidth="1"/>
    <col min="11526" max="11526" width="24.5703125" style="1" customWidth="1"/>
    <col min="11527" max="11527" width="24.42578125" style="1" customWidth="1"/>
    <col min="11528" max="11775" width="9.140625" style="1"/>
    <col min="11776" max="11776" width="4" style="1" bestFit="1" customWidth="1"/>
    <col min="11777" max="11777" width="2.42578125" style="1" customWidth="1"/>
    <col min="11778" max="11778" width="43.42578125" style="1" customWidth="1"/>
    <col min="11779" max="11779" width="32.28515625" style="1" customWidth="1"/>
    <col min="11780" max="11780" width="26.85546875" style="1" customWidth="1"/>
    <col min="11781" max="11781" width="23.28515625" style="1" customWidth="1"/>
    <col min="11782" max="11782" width="24.5703125" style="1" customWidth="1"/>
    <col min="11783" max="11783" width="24.42578125" style="1" customWidth="1"/>
    <col min="11784" max="12031" width="9.140625" style="1"/>
    <col min="12032" max="12032" width="4" style="1" bestFit="1" customWidth="1"/>
    <col min="12033" max="12033" width="2.42578125" style="1" customWidth="1"/>
    <col min="12034" max="12034" width="43.42578125" style="1" customWidth="1"/>
    <col min="12035" max="12035" width="32.28515625" style="1" customWidth="1"/>
    <col min="12036" max="12036" width="26.85546875" style="1" customWidth="1"/>
    <col min="12037" max="12037" width="23.28515625" style="1" customWidth="1"/>
    <col min="12038" max="12038" width="24.5703125" style="1" customWidth="1"/>
    <col min="12039" max="12039" width="24.42578125" style="1" customWidth="1"/>
    <col min="12040" max="12287" width="9.140625" style="1"/>
    <col min="12288" max="12288" width="4" style="1" bestFit="1" customWidth="1"/>
    <col min="12289" max="12289" width="2.42578125" style="1" customWidth="1"/>
    <col min="12290" max="12290" width="43.42578125" style="1" customWidth="1"/>
    <col min="12291" max="12291" width="32.28515625" style="1" customWidth="1"/>
    <col min="12292" max="12292" width="26.85546875" style="1" customWidth="1"/>
    <col min="12293" max="12293" width="23.28515625" style="1" customWidth="1"/>
    <col min="12294" max="12294" width="24.5703125" style="1" customWidth="1"/>
    <col min="12295" max="12295" width="24.42578125" style="1" customWidth="1"/>
    <col min="12296" max="12543" width="9.140625" style="1"/>
    <col min="12544" max="12544" width="4" style="1" bestFit="1" customWidth="1"/>
    <col min="12545" max="12545" width="2.42578125" style="1" customWidth="1"/>
    <col min="12546" max="12546" width="43.42578125" style="1" customWidth="1"/>
    <col min="12547" max="12547" width="32.28515625" style="1" customWidth="1"/>
    <col min="12548" max="12548" width="26.85546875" style="1" customWidth="1"/>
    <col min="12549" max="12549" width="23.28515625" style="1" customWidth="1"/>
    <col min="12550" max="12550" width="24.5703125" style="1" customWidth="1"/>
    <col min="12551" max="12551" width="24.42578125" style="1" customWidth="1"/>
    <col min="12552" max="12799" width="9.140625" style="1"/>
    <col min="12800" max="12800" width="4" style="1" bestFit="1" customWidth="1"/>
    <col min="12801" max="12801" width="2.42578125" style="1" customWidth="1"/>
    <col min="12802" max="12802" width="43.42578125" style="1" customWidth="1"/>
    <col min="12803" max="12803" width="32.28515625" style="1" customWidth="1"/>
    <col min="12804" max="12804" width="26.85546875" style="1" customWidth="1"/>
    <col min="12805" max="12805" width="23.28515625" style="1" customWidth="1"/>
    <col min="12806" max="12806" width="24.5703125" style="1" customWidth="1"/>
    <col min="12807" max="12807" width="24.42578125" style="1" customWidth="1"/>
    <col min="12808" max="13055" width="9.140625" style="1"/>
    <col min="13056" max="13056" width="4" style="1" bestFit="1" customWidth="1"/>
    <col min="13057" max="13057" width="2.42578125" style="1" customWidth="1"/>
    <col min="13058" max="13058" width="43.42578125" style="1" customWidth="1"/>
    <col min="13059" max="13059" width="32.28515625" style="1" customWidth="1"/>
    <col min="13060" max="13060" width="26.85546875" style="1" customWidth="1"/>
    <col min="13061" max="13061" width="23.28515625" style="1" customWidth="1"/>
    <col min="13062" max="13062" width="24.5703125" style="1" customWidth="1"/>
    <col min="13063" max="13063" width="24.42578125" style="1" customWidth="1"/>
    <col min="13064" max="13311" width="9.140625" style="1"/>
    <col min="13312" max="13312" width="4" style="1" bestFit="1" customWidth="1"/>
    <col min="13313" max="13313" width="2.42578125" style="1" customWidth="1"/>
    <col min="13314" max="13314" width="43.42578125" style="1" customWidth="1"/>
    <col min="13315" max="13315" width="32.28515625" style="1" customWidth="1"/>
    <col min="13316" max="13316" width="26.85546875" style="1" customWidth="1"/>
    <col min="13317" max="13317" width="23.28515625" style="1" customWidth="1"/>
    <col min="13318" max="13318" width="24.5703125" style="1" customWidth="1"/>
    <col min="13319" max="13319" width="24.42578125" style="1" customWidth="1"/>
    <col min="13320" max="13567" width="9.140625" style="1"/>
    <col min="13568" max="13568" width="4" style="1" bestFit="1" customWidth="1"/>
    <col min="13569" max="13569" width="2.42578125" style="1" customWidth="1"/>
    <col min="13570" max="13570" width="43.42578125" style="1" customWidth="1"/>
    <col min="13571" max="13571" width="32.28515625" style="1" customWidth="1"/>
    <col min="13572" max="13572" width="26.85546875" style="1" customWidth="1"/>
    <col min="13573" max="13573" width="23.28515625" style="1" customWidth="1"/>
    <col min="13574" max="13574" width="24.5703125" style="1" customWidth="1"/>
    <col min="13575" max="13575" width="24.42578125" style="1" customWidth="1"/>
    <col min="13576" max="13823" width="9.140625" style="1"/>
    <col min="13824" max="13824" width="4" style="1" bestFit="1" customWidth="1"/>
    <col min="13825" max="13825" width="2.42578125" style="1" customWidth="1"/>
    <col min="13826" max="13826" width="43.42578125" style="1" customWidth="1"/>
    <col min="13827" max="13827" width="32.28515625" style="1" customWidth="1"/>
    <col min="13828" max="13828" width="26.85546875" style="1" customWidth="1"/>
    <col min="13829" max="13829" width="23.28515625" style="1" customWidth="1"/>
    <col min="13830" max="13830" width="24.5703125" style="1" customWidth="1"/>
    <col min="13831" max="13831" width="24.42578125" style="1" customWidth="1"/>
    <col min="13832" max="14079" width="9.140625" style="1"/>
    <col min="14080" max="14080" width="4" style="1" bestFit="1" customWidth="1"/>
    <col min="14081" max="14081" width="2.42578125" style="1" customWidth="1"/>
    <col min="14082" max="14082" width="43.42578125" style="1" customWidth="1"/>
    <col min="14083" max="14083" width="32.28515625" style="1" customWidth="1"/>
    <col min="14084" max="14084" width="26.85546875" style="1" customWidth="1"/>
    <col min="14085" max="14085" width="23.28515625" style="1" customWidth="1"/>
    <col min="14086" max="14086" width="24.5703125" style="1" customWidth="1"/>
    <col min="14087" max="14087" width="24.42578125" style="1" customWidth="1"/>
    <col min="14088" max="14335" width="9.140625" style="1"/>
    <col min="14336" max="14336" width="4" style="1" bestFit="1" customWidth="1"/>
    <col min="14337" max="14337" width="2.42578125" style="1" customWidth="1"/>
    <col min="14338" max="14338" width="43.42578125" style="1" customWidth="1"/>
    <col min="14339" max="14339" width="32.28515625" style="1" customWidth="1"/>
    <col min="14340" max="14340" width="26.85546875" style="1" customWidth="1"/>
    <col min="14341" max="14341" width="23.28515625" style="1" customWidth="1"/>
    <col min="14342" max="14342" width="24.5703125" style="1" customWidth="1"/>
    <col min="14343" max="14343" width="24.42578125" style="1" customWidth="1"/>
    <col min="14344" max="14591" width="9.140625" style="1"/>
    <col min="14592" max="14592" width="4" style="1" bestFit="1" customWidth="1"/>
    <col min="14593" max="14593" width="2.42578125" style="1" customWidth="1"/>
    <col min="14594" max="14594" width="43.42578125" style="1" customWidth="1"/>
    <col min="14595" max="14595" width="32.28515625" style="1" customWidth="1"/>
    <col min="14596" max="14596" width="26.85546875" style="1" customWidth="1"/>
    <col min="14597" max="14597" width="23.28515625" style="1" customWidth="1"/>
    <col min="14598" max="14598" width="24.5703125" style="1" customWidth="1"/>
    <col min="14599" max="14599" width="24.42578125" style="1" customWidth="1"/>
    <col min="14600" max="14847" width="9.140625" style="1"/>
    <col min="14848" max="14848" width="4" style="1" bestFit="1" customWidth="1"/>
    <col min="14849" max="14849" width="2.42578125" style="1" customWidth="1"/>
    <col min="14850" max="14850" width="43.42578125" style="1" customWidth="1"/>
    <col min="14851" max="14851" width="32.28515625" style="1" customWidth="1"/>
    <col min="14852" max="14852" width="26.85546875" style="1" customWidth="1"/>
    <col min="14853" max="14853" width="23.28515625" style="1" customWidth="1"/>
    <col min="14854" max="14854" width="24.5703125" style="1" customWidth="1"/>
    <col min="14855" max="14855" width="24.42578125" style="1" customWidth="1"/>
    <col min="14856" max="15103" width="9.140625" style="1"/>
    <col min="15104" max="15104" width="4" style="1" bestFit="1" customWidth="1"/>
    <col min="15105" max="15105" width="2.42578125" style="1" customWidth="1"/>
    <col min="15106" max="15106" width="43.42578125" style="1" customWidth="1"/>
    <col min="15107" max="15107" width="32.28515625" style="1" customWidth="1"/>
    <col min="15108" max="15108" width="26.85546875" style="1" customWidth="1"/>
    <col min="15109" max="15109" width="23.28515625" style="1" customWidth="1"/>
    <col min="15110" max="15110" width="24.5703125" style="1" customWidth="1"/>
    <col min="15111" max="15111" width="24.42578125" style="1" customWidth="1"/>
    <col min="15112" max="15359" width="9.140625" style="1"/>
    <col min="15360" max="15360" width="4" style="1" bestFit="1" customWidth="1"/>
    <col min="15361" max="15361" width="2.42578125" style="1" customWidth="1"/>
    <col min="15362" max="15362" width="43.42578125" style="1" customWidth="1"/>
    <col min="15363" max="15363" width="32.28515625" style="1" customWidth="1"/>
    <col min="15364" max="15364" width="26.85546875" style="1" customWidth="1"/>
    <col min="15365" max="15365" width="23.28515625" style="1" customWidth="1"/>
    <col min="15366" max="15366" width="24.5703125" style="1" customWidth="1"/>
    <col min="15367" max="15367" width="24.42578125" style="1" customWidth="1"/>
    <col min="15368" max="15615" width="9.140625" style="1"/>
    <col min="15616" max="15616" width="4" style="1" bestFit="1" customWidth="1"/>
    <col min="15617" max="15617" width="2.42578125" style="1" customWidth="1"/>
    <col min="15618" max="15618" width="43.42578125" style="1" customWidth="1"/>
    <col min="15619" max="15619" width="32.28515625" style="1" customWidth="1"/>
    <col min="15620" max="15620" width="26.85546875" style="1" customWidth="1"/>
    <col min="15621" max="15621" width="23.28515625" style="1" customWidth="1"/>
    <col min="15622" max="15622" width="24.5703125" style="1" customWidth="1"/>
    <col min="15623" max="15623" width="24.42578125" style="1" customWidth="1"/>
    <col min="15624" max="15871" width="9.140625" style="1"/>
    <col min="15872" max="15872" width="4" style="1" bestFit="1" customWidth="1"/>
    <col min="15873" max="15873" width="2.42578125" style="1" customWidth="1"/>
    <col min="15874" max="15874" width="43.42578125" style="1" customWidth="1"/>
    <col min="15875" max="15875" width="32.28515625" style="1" customWidth="1"/>
    <col min="15876" max="15876" width="26.85546875" style="1" customWidth="1"/>
    <col min="15877" max="15877" width="23.28515625" style="1" customWidth="1"/>
    <col min="15878" max="15878" width="24.5703125" style="1" customWidth="1"/>
    <col min="15879" max="15879" width="24.42578125" style="1" customWidth="1"/>
    <col min="15880" max="16127" width="9.140625" style="1"/>
    <col min="16128" max="16128" width="4" style="1" bestFit="1" customWidth="1"/>
    <col min="16129" max="16129" width="2.42578125" style="1" customWidth="1"/>
    <col min="16130" max="16130" width="43.42578125" style="1" customWidth="1"/>
    <col min="16131" max="16131" width="32.28515625" style="1" customWidth="1"/>
    <col min="16132" max="16132" width="26.85546875" style="1" customWidth="1"/>
    <col min="16133" max="16133" width="23.28515625" style="1" customWidth="1"/>
    <col min="16134" max="16134" width="24.5703125" style="1" customWidth="1"/>
    <col min="16135" max="16135" width="24.42578125" style="1" customWidth="1"/>
    <col min="16136" max="16384" width="9.140625" style="1"/>
  </cols>
  <sheetData>
    <row r="1" spans="1:7" s="464" customFormat="1" ht="14.1" customHeight="1" x14ac:dyDescent="0.25">
      <c r="A1" s="1174" t="str">
        <f>'Derivative Asset'!$A$1:$G$1</f>
        <v>NAME OF INSURANCE COMPANY</v>
      </c>
      <c r="B1" s="1174"/>
      <c r="C1" s="1174"/>
      <c r="D1" s="1174"/>
      <c r="E1" s="1174"/>
      <c r="F1" s="1174"/>
      <c r="G1" s="1174"/>
    </row>
    <row r="2" spans="1:7" s="21" customFormat="1" ht="14.1" customHeight="1" x14ac:dyDescent="0.25">
      <c r="A2" s="1174" t="str">
        <f>'Derivative Asset'!$A$2:$G$2</f>
        <v>STATEMENT OF CAPITAL, RESERVES AND SURPLUS INVESTMENTS</v>
      </c>
      <c r="B2" s="1174"/>
      <c r="C2" s="1174"/>
      <c r="D2" s="1174"/>
      <c r="E2" s="1174"/>
      <c r="F2" s="1174"/>
      <c r="G2" s="1174"/>
    </row>
    <row r="3" spans="1:7" s="21" customFormat="1" ht="14.1" customHeight="1" x14ac:dyDescent="0.25">
      <c r="A3" s="1174" t="str">
        <f>'Derivative Asset'!$A$3:$G$3</f>
        <v>AS OF DATE</v>
      </c>
      <c r="B3" s="1174"/>
      <c r="C3" s="1174"/>
      <c r="D3" s="1174"/>
      <c r="E3" s="1174"/>
      <c r="F3" s="1174"/>
      <c r="G3" s="1174"/>
    </row>
    <row r="4" spans="1:7" s="21" customFormat="1" ht="14.1" customHeight="1" x14ac:dyDescent="0.25">
      <c r="A4" s="771"/>
      <c r="B4" s="771"/>
      <c r="C4" s="771"/>
      <c r="D4" s="771"/>
      <c r="E4" s="771"/>
      <c r="F4" s="771"/>
      <c r="G4" s="771"/>
    </row>
    <row r="5" spans="1:7" s="91" customFormat="1" ht="14.1" customHeight="1" thickBot="1" x14ac:dyDescent="0.25">
      <c r="A5" s="93"/>
      <c r="B5" s="93"/>
      <c r="C5" s="93"/>
      <c r="D5" s="93"/>
      <c r="E5" s="93"/>
      <c r="F5" s="93"/>
      <c r="G5" s="93"/>
    </row>
    <row r="6" spans="1:7" s="4" customFormat="1" ht="12.75" customHeight="1" x14ac:dyDescent="0.2">
      <c r="A6" s="1055" t="s">
        <v>337</v>
      </c>
      <c r="B6" s="1112"/>
      <c r="C6" s="1051"/>
      <c r="D6" s="1051" t="s">
        <v>338</v>
      </c>
      <c r="E6" s="1050" t="s">
        <v>348</v>
      </c>
      <c r="F6" s="1050" t="s">
        <v>349</v>
      </c>
      <c r="G6" s="1179" t="s">
        <v>63</v>
      </c>
    </row>
    <row r="7" spans="1:7" s="4" customFormat="1" ht="12.75" customHeight="1" x14ac:dyDescent="0.2">
      <c r="A7" s="1056"/>
      <c r="B7" s="1178"/>
      <c r="C7" s="1048"/>
      <c r="D7" s="1048"/>
      <c r="E7" s="1005"/>
      <c r="F7" s="1005"/>
      <c r="G7" s="1180"/>
    </row>
    <row r="8" spans="1:7" s="28" customFormat="1" ht="12.75" customHeight="1" thickBot="1" x14ac:dyDescent="0.25">
      <c r="A8" s="1146"/>
      <c r="B8" s="1115"/>
      <c r="C8" s="1087"/>
      <c r="D8" s="98"/>
      <c r="E8" s="445"/>
      <c r="F8" s="445"/>
      <c r="G8" s="99"/>
    </row>
    <row r="9" spans="1:7" s="28" customFormat="1" ht="12.75" customHeight="1" x14ac:dyDescent="0.2">
      <c r="A9" s="427"/>
      <c r="B9" s="465"/>
      <c r="C9" s="111"/>
      <c r="D9" s="31"/>
      <c r="E9" s="31"/>
      <c r="F9" s="31"/>
      <c r="G9" s="32"/>
    </row>
    <row r="10" spans="1:7" s="28" customFormat="1" ht="12.75" customHeight="1" x14ac:dyDescent="0.2">
      <c r="A10" s="427" t="s">
        <v>107</v>
      </c>
      <c r="B10" s="466" t="s">
        <v>339</v>
      </c>
      <c r="C10" s="111"/>
      <c r="D10" s="36"/>
      <c r="E10" s="36"/>
      <c r="F10" s="36"/>
      <c r="G10" s="38"/>
    </row>
    <row r="11" spans="1:7" s="28" customFormat="1" ht="12.75" customHeight="1" x14ac:dyDescent="0.2">
      <c r="A11" s="132"/>
      <c r="B11" s="324">
        <v>1</v>
      </c>
      <c r="C11" s="104"/>
      <c r="D11" s="104"/>
      <c r="E11" s="41"/>
      <c r="F11" s="41"/>
      <c r="G11" s="42"/>
    </row>
    <row r="12" spans="1:7" s="28" customFormat="1" ht="12.75" customHeight="1" x14ac:dyDescent="0.2">
      <c r="A12" s="132"/>
      <c r="B12" s="324">
        <v>2</v>
      </c>
      <c r="C12" s="105"/>
      <c r="D12" s="105"/>
      <c r="E12" s="45"/>
      <c r="F12" s="45"/>
      <c r="G12" s="47"/>
    </row>
    <row r="13" spans="1:7" s="28" customFormat="1" ht="12.75" customHeight="1" thickBot="1" x14ac:dyDescent="0.25">
      <c r="A13" s="132"/>
      <c r="B13" s="324">
        <v>3</v>
      </c>
      <c r="C13" s="105"/>
      <c r="D13" s="105"/>
      <c r="E13" s="163"/>
      <c r="F13" s="163"/>
      <c r="G13" s="164"/>
    </row>
    <row r="14" spans="1:7" ht="12.75" customHeight="1" thickBot="1" x14ac:dyDescent="0.25">
      <c r="A14" s="127"/>
      <c r="B14" s="326" t="s">
        <v>340</v>
      </c>
      <c r="C14" s="405"/>
      <c r="D14" s="405"/>
      <c r="E14" s="201">
        <f>SUM(E11:E13)</f>
        <v>0</v>
      </c>
      <c r="F14" s="201">
        <f>SUM(F11:F13)</f>
        <v>0</v>
      </c>
      <c r="G14" s="407"/>
    </row>
    <row r="15" spans="1:7" ht="12.75" customHeight="1" x14ac:dyDescent="0.2">
      <c r="A15" s="127"/>
      <c r="B15" s="326"/>
      <c r="C15" s="61"/>
      <c r="D15" s="61"/>
      <c r="E15" s="67"/>
      <c r="F15" s="67"/>
      <c r="G15" s="112"/>
    </row>
    <row r="16" spans="1:7" ht="12.75" customHeight="1" x14ac:dyDescent="0.2">
      <c r="A16" s="433" t="s">
        <v>109</v>
      </c>
      <c r="B16" s="130" t="s">
        <v>341</v>
      </c>
      <c r="C16" s="35"/>
      <c r="D16" s="36"/>
      <c r="E16" s="467"/>
      <c r="F16" s="467"/>
      <c r="G16" s="468"/>
    </row>
    <row r="17" spans="1:7" ht="12.75" customHeight="1" x14ac:dyDescent="0.2">
      <c r="A17" s="132"/>
      <c r="B17" s="130" t="s">
        <v>342</v>
      </c>
      <c r="C17" s="36"/>
      <c r="D17" s="36"/>
      <c r="E17" s="56"/>
      <c r="F17" s="56"/>
      <c r="G17" s="32"/>
    </row>
    <row r="18" spans="1:7" s="28" customFormat="1" ht="12.75" customHeight="1" x14ac:dyDescent="0.2">
      <c r="A18" s="132"/>
      <c r="B18" s="324">
        <v>1</v>
      </c>
      <c r="C18" s="104"/>
      <c r="D18" s="104"/>
      <c r="E18" s="41"/>
      <c r="F18" s="41"/>
      <c r="G18" s="42"/>
    </row>
    <row r="19" spans="1:7" s="28" customFormat="1" ht="12.75" customHeight="1" x14ac:dyDescent="0.2">
      <c r="A19" s="132"/>
      <c r="B19" s="324">
        <v>2</v>
      </c>
      <c r="C19" s="105"/>
      <c r="D19" s="105"/>
      <c r="E19" s="45"/>
      <c r="F19" s="45"/>
      <c r="G19" s="47"/>
    </row>
    <row r="20" spans="1:7" s="28" customFormat="1" ht="12.75" customHeight="1" thickBot="1" x14ac:dyDescent="0.25">
      <c r="A20" s="132"/>
      <c r="B20" s="324">
        <v>3</v>
      </c>
      <c r="C20" s="105"/>
      <c r="D20" s="105"/>
      <c r="E20" s="163"/>
      <c r="F20" s="163"/>
      <c r="G20" s="164"/>
    </row>
    <row r="21" spans="1:7" ht="12.75" customHeight="1" thickBot="1" x14ac:dyDescent="0.25">
      <c r="A21" s="127"/>
      <c r="B21" s="326" t="s">
        <v>343</v>
      </c>
      <c r="C21" s="61"/>
      <c r="D21" s="61"/>
      <c r="E21" s="201">
        <f>SUM(E18:E20)</f>
        <v>0</v>
      </c>
      <c r="F21" s="201">
        <f>SUM(F18:F20)</f>
        <v>0</v>
      </c>
      <c r="G21" s="407"/>
    </row>
    <row r="22" spans="1:7" ht="12.75" customHeight="1" x14ac:dyDescent="0.2">
      <c r="A22" s="132"/>
      <c r="B22" s="324"/>
      <c r="C22" s="36"/>
      <c r="D22" s="36"/>
      <c r="E22" s="58"/>
      <c r="F22" s="58"/>
      <c r="G22" s="38"/>
    </row>
    <row r="23" spans="1:7" ht="12.75" customHeight="1" x14ac:dyDescent="0.2">
      <c r="A23" s="433" t="s">
        <v>157</v>
      </c>
      <c r="B23" s="130" t="s">
        <v>121</v>
      </c>
      <c r="C23" s="35"/>
      <c r="D23" s="36"/>
      <c r="E23" s="58"/>
      <c r="F23" s="58"/>
      <c r="G23" s="38"/>
    </row>
    <row r="24" spans="1:7" ht="12.75" customHeight="1" x14ac:dyDescent="0.2">
      <c r="A24" s="132"/>
      <c r="B24" s="324"/>
      <c r="C24" s="290" t="s">
        <v>344</v>
      </c>
      <c r="D24" s="36"/>
      <c r="E24" s="58"/>
      <c r="F24" s="58"/>
      <c r="G24" s="38"/>
    </row>
    <row r="25" spans="1:7" s="28" customFormat="1" ht="12.75" customHeight="1" x14ac:dyDescent="0.2">
      <c r="A25" s="132"/>
      <c r="B25" s="324">
        <v>1</v>
      </c>
      <c r="C25" s="104"/>
      <c r="D25" s="104"/>
      <c r="E25" s="41"/>
      <c r="F25" s="41"/>
      <c r="G25" s="42"/>
    </row>
    <row r="26" spans="1:7" s="28" customFormat="1" ht="12.75" customHeight="1" x14ac:dyDescent="0.2">
      <c r="A26" s="132"/>
      <c r="B26" s="324">
        <v>2</v>
      </c>
      <c r="C26" s="105"/>
      <c r="D26" s="105"/>
      <c r="E26" s="45"/>
      <c r="F26" s="45"/>
      <c r="G26" s="47"/>
    </row>
    <row r="27" spans="1:7" s="28" customFormat="1" ht="12.75" customHeight="1" thickBot="1" x14ac:dyDescent="0.25">
      <c r="A27" s="132"/>
      <c r="B27" s="324">
        <v>3</v>
      </c>
      <c r="C27" s="105"/>
      <c r="D27" s="105"/>
      <c r="E27" s="163"/>
      <c r="F27" s="163"/>
      <c r="G27" s="164"/>
    </row>
    <row r="28" spans="1:7" ht="12.75" customHeight="1" thickBot="1" x14ac:dyDescent="0.25">
      <c r="A28" s="127"/>
      <c r="B28" s="326" t="s">
        <v>345</v>
      </c>
      <c r="C28" s="61"/>
      <c r="D28" s="61"/>
      <c r="E28" s="201">
        <f>SUM(E25:E27)</f>
        <v>0</v>
      </c>
      <c r="F28" s="201">
        <f>SUM(F25:F27)</f>
        <v>0</v>
      </c>
      <c r="G28" s="407"/>
    </row>
    <row r="29" spans="1:7" ht="12.75" customHeight="1" x14ac:dyDescent="0.2">
      <c r="A29" s="132"/>
      <c r="B29" s="324"/>
      <c r="C29" s="147"/>
      <c r="D29" s="36"/>
      <c r="E29" s="58"/>
      <c r="F29" s="58"/>
      <c r="G29" s="38"/>
    </row>
    <row r="30" spans="1:7" ht="12.75" customHeight="1" thickBot="1" x14ac:dyDescent="0.25">
      <c r="A30" s="443"/>
      <c r="B30" s="469"/>
      <c r="C30" s="470"/>
      <c r="D30" s="116"/>
      <c r="E30" s="351"/>
      <c r="F30" s="351"/>
      <c r="G30" s="118"/>
    </row>
    <row r="31" spans="1:7" s="733" customFormat="1" ht="12.75" customHeight="1" thickBot="1" x14ac:dyDescent="0.25">
      <c r="A31" s="1175" t="s">
        <v>346</v>
      </c>
      <c r="B31" s="1176"/>
      <c r="C31" s="1177"/>
      <c r="D31" s="730"/>
      <c r="E31" s="731">
        <f>E14+E21+E28</f>
        <v>0</v>
      </c>
      <c r="F31" s="731">
        <f>F14+F21+F28</f>
        <v>0</v>
      </c>
      <c r="G31" s="732"/>
    </row>
  </sheetData>
  <mergeCells count="10">
    <mergeCell ref="A1:G1"/>
    <mergeCell ref="A8:C8"/>
    <mergeCell ref="A31:C31"/>
    <mergeCell ref="A2:G2"/>
    <mergeCell ref="A3:G3"/>
    <mergeCell ref="A6:C7"/>
    <mergeCell ref="D6:D7"/>
    <mergeCell ref="F6:F7"/>
    <mergeCell ref="G6:G7"/>
    <mergeCell ref="E6:E7"/>
  </mergeCells>
  <pageMargins left="0.5" right="0.5" top="1" bottom="0.5" header="0.2" footer="0.1"/>
  <pageSetup paperSize="5" scale="91" fitToHeight="0" orientation="landscape" r:id="rId1"/>
  <headerFooter>
    <oddFooter>&amp;R&amp;"Arial,Bold"&amp;10Page 57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theme="9" tint="0.39997558519241921"/>
    <pageSetUpPr fitToPage="1"/>
  </sheetPr>
  <dimension ref="A1:G41"/>
  <sheetViews>
    <sheetView showGridLines="0" zoomScale="80" zoomScaleNormal="80" zoomScaleSheetLayoutView="80" zoomScalePageLayoutView="40" workbookViewId="0">
      <selection activeCell="C15" sqref="C15"/>
    </sheetView>
  </sheetViews>
  <sheetFormatPr defaultRowHeight="12.75" customHeight="1" x14ac:dyDescent="0.2"/>
  <cols>
    <col min="1" max="1" width="3.140625" style="28" customWidth="1"/>
    <col min="2" max="2" width="3.28515625" style="87" customWidth="1"/>
    <col min="3" max="3" width="40.7109375" style="28" customWidth="1"/>
    <col min="4" max="4" width="14.28515625" style="88" customWidth="1"/>
    <col min="5" max="7" width="14.140625" style="88" customWidth="1"/>
    <col min="8" max="243" width="9.140625" style="28"/>
    <col min="244" max="244" width="3.140625" style="28" customWidth="1"/>
    <col min="245" max="245" width="3.28515625" style="28" customWidth="1"/>
    <col min="246" max="246" width="40.7109375" style="28" customWidth="1"/>
    <col min="247" max="249" width="14.28515625" style="28" customWidth="1"/>
    <col min="250" max="251" width="10.28515625" style="28" customWidth="1"/>
    <col min="252" max="253" width="14.140625" style="28" customWidth="1"/>
    <col min="254" max="254" width="15.85546875" style="28" customWidth="1"/>
    <col min="255" max="256" width="10.28515625" style="28" customWidth="1"/>
    <col min="257" max="257" width="12.28515625" style="28" customWidth="1"/>
    <col min="258" max="262" width="14.140625" style="28" customWidth="1"/>
    <col min="263" max="263" width="12.28515625" style="28" customWidth="1"/>
    <col min="264" max="499" width="9.140625" style="28"/>
    <col min="500" max="500" width="3.140625" style="28" customWidth="1"/>
    <col min="501" max="501" width="3.28515625" style="28" customWidth="1"/>
    <col min="502" max="502" width="40.7109375" style="28" customWidth="1"/>
    <col min="503" max="505" width="14.28515625" style="28" customWidth="1"/>
    <col min="506" max="507" width="10.28515625" style="28" customWidth="1"/>
    <col min="508" max="509" width="14.140625" style="28" customWidth="1"/>
    <col min="510" max="510" width="15.85546875" style="28" customWidth="1"/>
    <col min="511" max="512" width="10.28515625" style="28" customWidth="1"/>
    <col min="513" max="513" width="12.28515625" style="28" customWidth="1"/>
    <col min="514" max="518" width="14.140625" style="28" customWidth="1"/>
    <col min="519" max="519" width="12.28515625" style="28" customWidth="1"/>
    <col min="520" max="755" width="9.140625" style="28"/>
    <col min="756" max="756" width="3.140625" style="28" customWidth="1"/>
    <col min="757" max="757" width="3.28515625" style="28" customWidth="1"/>
    <col min="758" max="758" width="40.7109375" style="28" customWidth="1"/>
    <col min="759" max="761" width="14.28515625" style="28" customWidth="1"/>
    <col min="762" max="763" width="10.28515625" style="28" customWidth="1"/>
    <col min="764" max="765" width="14.140625" style="28" customWidth="1"/>
    <col min="766" max="766" width="15.85546875" style="28" customWidth="1"/>
    <col min="767" max="768" width="10.28515625" style="28" customWidth="1"/>
    <col min="769" max="769" width="12.28515625" style="28" customWidth="1"/>
    <col min="770" max="774" width="14.140625" style="28" customWidth="1"/>
    <col min="775" max="775" width="12.28515625" style="28" customWidth="1"/>
    <col min="776" max="1011" width="9.140625" style="28"/>
    <col min="1012" max="1012" width="3.140625" style="28" customWidth="1"/>
    <col min="1013" max="1013" width="3.28515625" style="28" customWidth="1"/>
    <col min="1014" max="1014" width="40.7109375" style="28" customWidth="1"/>
    <col min="1015" max="1017" width="14.28515625" style="28" customWidth="1"/>
    <col min="1018" max="1019" width="10.28515625" style="28" customWidth="1"/>
    <col min="1020" max="1021" width="14.140625" style="28" customWidth="1"/>
    <col min="1022" max="1022" width="15.85546875" style="28" customWidth="1"/>
    <col min="1023" max="1024" width="10.28515625" style="28" customWidth="1"/>
    <col min="1025" max="1025" width="12.28515625" style="28" customWidth="1"/>
    <col min="1026" max="1030" width="14.140625" style="28" customWidth="1"/>
    <col min="1031" max="1031" width="12.28515625" style="28" customWidth="1"/>
    <col min="1032" max="1267" width="9.140625" style="28"/>
    <col min="1268" max="1268" width="3.140625" style="28" customWidth="1"/>
    <col min="1269" max="1269" width="3.28515625" style="28" customWidth="1"/>
    <col min="1270" max="1270" width="40.7109375" style="28" customWidth="1"/>
    <col min="1271" max="1273" width="14.28515625" style="28" customWidth="1"/>
    <col min="1274" max="1275" width="10.28515625" style="28" customWidth="1"/>
    <col min="1276" max="1277" width="14.140625" style="28" customWidth="1"/>
    <col min="1278" max="1278" width="15.85546875" style="28" customWidth="1"/>
    <col min="1279" max="1280" width="10.28515625" style="28" customWidth="1"/>
    <col min="1281" max="1281" width="12.28515625" style="28" customWidth="1"/>
    <col min="1282" max="1286" width="14.140625" style="28" customWidth="1"/>
    <col min="1287" max="1287" width="12.28515625" style="28" customWidth="1"/>
    <col min="1288" max="1523" width="9.140625" style="28"/>
    <col min="1524" max="1524" width="3.140625" style="28" customWidth="1"/>
    <col min="1525" max="1525" width="3.28515625" style="28" customWidth="1"/>
    <col min="1526" max="1526" width="40.7109375" style="28" customWidth="1"/>
    <col min="1527" max="1529" width="14.28515625" style="28" customWidth="1"/>
    <col min="1530" max="1531" width="10.28515625" style="28" customWidth="1"/>
    <col min="1532" max="1533" width="14.140625" style="28" customWidth="1"/>
    <col min="1534" max="1534" width="15.85546875" style="28" customWidth="1"/>
    <col min="1535" max="1536" width="10.28515625" style="28" customWidth="1"/>
    <col min="1537" max="1537" width="12.28515625" style="28" customWidth="1"/>
    <col min="1538" max="1542" width="14.140625" style="28" customWidth="1"/>
    <col min="1543" max="1543" width="12.28515625" style="28" customWidth="1"/>
    <col min="1544" max="1779" width="9.140625" style="28"/>
    <col min="1780" max="1780" width="3.140625" style="28" customWidth="1"/>
    <col min="1781" max="1781" width="3.28515625" style="28" customWidth="1"/>
    <col min="1782" max="1782" width="40.7109375" style="28" customWidth="1"/>
    <col min="1783" max="1785" width="14.28515625" style="28" customWidth="1"/>
    <col min="1786" max="1787" width="10.28515625" style="28" customWidth="1"/>
    <col min="1788" max="1789" width="14.140625" style="28" customWidth="1"/>
    <col min="1790" max="1790" width="15.85546875" style="28" customWidth="1"/>
    <col min="1791" max="1792" width="10.28515625" style="28" customWidth="1"/>
    <col min="1793" max="1793" width="12.28515625" style="28" customWidth="1"/>
    <col min="1794" max="1798" width="14.140625" style="28" customWidth="1"/>
    <col min="1799" max="1799" width="12.28515625" style="28" customWidth="1"/>
    <col min="1800" max="2035" width="9.140625" style="28"/>
    <col min="2036" max="2036" width="3.140625" style="28" customWidth="1"/>
    <col min="2037" max="2037" width="3.28515625" style="28" customWidth="1"/>
    <col min="2038" max="2038" width="40.7109375" style="28" customWidth="1"/>
    <col min="2039" max="2041" width="14.28515625" style="28" customWidth="1"/>
    <col min="2042" max="2043" width="10.28515625" style="28" customWidth="1"/>
    <col min="2044" max="2045" width="14.140625" style="28" customWidth="1"/>
    <col min="2046" max="2046" width="15.85546875" style="28" customWidth="1"/>
    <col min="2047" max="2048" width="10.28515625" style="28" customWidth="1"/>
    <col min="2049" max="2049" width="12.28515625" style="28" customWidth="1"/>
    <col min="2050" max="2054" width="14.140625" style="28" customWidth="1"/>
    <col min="2055" max="2055" width="12.28515625" style="28" customWidth="1"/>
    <col min="2056" max="2291" width="9.140625" style="28"/>
    <col min="2292" max="2292" width="3.140625" style="28" customWidth="1"/>
    <col min="2293" max="2293" width="3.28515625" style="28" customWidth="1"/>
    <col min="2294" max="2294" width="40.7109375" style="28" customWidth="1"/>
    <col min="2295" max="2297" width="14.28515625" style="28" customWidth="1"/>
    <col min="2298" max="2299" width="10.28515625" style="28" customWidth="1"/>
    <col min="2300" max="2301" width="14.140625" style="28" customWidth="1"/>
    <col min="2302" max="2302" width="15.85546875" style="28" customWidth="1"/>
    <col min="2303" max="2304" width="10.28515625" style="28" customWidth="1"/>
    <col min="2305" max="2305" width="12.28515625" style="28" customWidth="1"/>
    <col min="2306" max="2310" width="14.140625" style="28" customWidth="1"/>
    <col min="2311" max="2311" width="12.28515625" style="28" customWidth="1"/>
    <col min="2312" max="2547" width="9.140625" style="28"/>
    <col min="2548" max="2548" width="3.140625" style="28" customWidth="1"/>
    <col min="2549" max="2549" width="3.28515625" style="28" customWidth="1"/>
    <col min="2550" max="2550" width="40.7109375" style="28" customWidth="1"/>
    <col min="2551" max="2553" width="14.28515625" style="28" customWidth="1"/>
    <col min="2554" max="2555" width="10.28515625" style="28" customWidth="1"/>
    <col min="2556" max="2557" width="14.140625" style="28" customWidth="1"/>
    <col min="2558" max="2558" width="15.85546875" style="28" customWidth="1"/>
    <col min="2559" max="2560" width="10.28515625" style="28" customWidth="1"/>
    <col min="2561" max="2561" width="12.28515625" style="28" customWidth="1"/>
    <col min="2562" max="2566" width="14.140625" style="28" customWidth="1"/>
    <col min="2567" max="2567" width="12.28515625" style="28" customWidth="1"/>
    <col min="2568" max="2803" width="9.140625" style="28"/>
    <col min="2804" max="2804" width="3.140625" style="28" customWidth="1"/>
    <col min="2805" max="2805" width="3.28515625" style="28" customWidth="1"/>
    <col min="2806" max="2806" width="40.7109375" style="28" customWidth="1"/>
    <col min="2807" max="2809" width="14.28515625" style="28" customWidth="1"/>
    <col min="2810" max="2811" width="10.28515625" style="28" customWidth="1"/>
    <col min="2812" max="2813" width="14.140625" style="28" customWidth="1"/>
    <col min="2814" max="2814" width="15.85546875" style="28" customWidth="1"/>
    <col min="2815" max="2816" width="10.28515625" style="28" customWidth="1"/>
    <col min="2817" max="2817" width="12.28515625" style="28" customWidth="1"/>
    <col min="2818" max="2822" width="14.140625" style="28" customWidth="1"/>
    <col min="2823" max="2823" width="12.28515625" style="28" customWidth="1"/>
    <col min="2824" max="3059" width="9.140625" style="28"/>
    <col min="3060" max="3060" width="3.140625" style="28" customWidth="1"/>
    <col min="3061" max="3061" width="3.28515625" style="28" customWidth="1"/>
    <col min="3062" max="3062" width="40.7109375" style="28" customWidth="1"/>
    <col min="3063" max="3065" width="14.28515625" style="28" customWidth="1"/>
    <col min="3066" max="3067" width="10.28515625" style="28" customWidth="1"/>
    <col min="3068" max="3069" width="14.140625" style="28" customWidth="1"/>
    <col min="3070" max="3070" width="15.85546875" style="28" customWidth="1"/>
    <col min="3071" max="3072" width="10.28515625" style="28" customWidth="1"/>
    <col min="3073" max="3073" width="12.28515625" style="28" customWidth="1"/>
    <col min="3074" max="3078" width="14.140625" style="28" customWidth="1"/>
    <col min="3079" max="3079" width="12.28515625" style="28" customWidth="1"/>
    <col min="3080" max="3315" width="9.140625" style="28"/>
    <col min="3316" max="3316" width="3.140625" style="28" customWidth="1"/>
    <col min="3317" max="3317" width="3.28515625" style="28" customWidth="1"/>
    <col min="3318" max="3318" width="40.7109375" style="28" customWidth="1"/>
    <col min="3319" max="3321" width="14.28515625" style="28" customWidth="1"/>
    <col min="3322" max="3323" width="10.28515625" style="28" customWidth="1"/>
    <col min="3324" max="3325" width="14.140625" style="28" customWidth="1"/>
    <col min="3326" max="3326" width="15.85546875" style="28" customWidth="1"/>
    <col min="3327" max="3328" width="10.28515625" style="28" customWidth="1"/>
    <col min="3329" max="3329" width="12.28515625" style="28" customWidth="1"/>
    <col min="3330" max="3334" width="14.140625" style="28" customWidth="1"/>
    <col min="3335" max="3335" width="12.28515625" style="28" customWidth="1"/>
    <col min="3336" max="3571" width="9.140625" style="28"/>
    <col min="3572" max="3572" width="3.140625" style="28" customWidth="1"/>
    <col min="3573" max="3573" width="3.28515625" style="28" customWidth="1"/>
    <col min="3574" max="3574" width="40.7109375" style="28" customWidth="1"/>
    <col min="3575" max="3577" width="14.28515625" style="28" customWidth="1"/>
    <col min="3578" max="3579" width="10.28515625" style="28" customWidth="1"/>
    <col min="3580" max="3581" width="14.140625" style="28" customWidth="1"/>
    <col min="3582" max="3582" width="15.85546875" style="28" customWidth="1"/>
    <col min="3583" max="3584" width="10.28515625" style="28" customWidth="1"/>
    <col min="3585" max="3585" width="12.28515625" style="28" customWidth="1"/>
    <col min="3586" max="3590" width="14.140625" style="28" customWidth="1"/>
    <col min="3591" max="3591" width="12.28515625" style="28" customWidth="1"/>
    <col min="3592" max="3827" width="9.140625" style="28"/>
    <col min="3828" max="3828" width="3.140625" style="28" customWidth="1"/>
    <col min="3829" max="3829" width="3.28515625" style="28" customWidth="1"/>
    <col min="3830" max="3830" width="40.7109375" style="28" customWidth="1"/>
    <col min="3831" max="3833" width="14.28515625" style="28" customWidth="1"/>
    <col min="3834" max="3835" width="10.28515625" style="28" customWidth="1"/>
    <col min="3836" max="3837" width="14.140625" style="28" customWidth="1"/>
    <col min="3838" max="3838" width="15.85546875" style="28" customWidth="1"/>
    <col min="3839" max="3840" width="10.28515625" style="28" customWidth="1"/>
    <col min="3841" max="3841" width="12.28515625" style="28" customWidth="1"/>
    <col min="3842" max="3846" width="14.140625" style="28" customWidth="1"/>
    <col min="3847" max="3847" width="12.28515625" style="28" customWidth="1"/>
    <col min="3848" max="4083" width="9.140625" style="28"/>
    <col min="4084" max="4084" width="3.140625" style="28" customWidth="1"/>
    <col min="4085" max="4085" width="3.28515625" style="28" customWidth="1"/>
    <col min="4086" max="4086" width="40.7109375" style="28" customWidth="1"/>
    <col min="4087" max="4089" width="14.28515625" style="28" customWidth="1"/>
    <col min="4090" max="4091" width="10.28515625" style="28" customWidth="1"/>
    <col min="4092" max="4093" width="14.140625" style="28" customWidth="1"/>
    <col min="4094" max="4094" width="15.85546875" style="28" customWidth="1"/>
    <col min="4095" max="4096" width="10.28515625" style="28" customWidth="1"/>
    <col min="4097" max="4097" width="12.28515625" style="28" customWidth="1"/>
    <col min="4098" max="4102" width="14.140625" style="28" customWidth="1"/>
    <col min="4103" max="4103" width="12.28515625" style="28" customWidth="1"/>
    <col min="4104" max="4339" width="9.140625" style="28"/>
    <col min="4340" max="4340" width="3.140625" style="28" customWidth="1"/>
    <col min="4341" max="4341" width="3.28515625" style="28" customWidth="1"/>
    <col min="4342" max="4342" width="40.7109375" style="28" customWidth="1"/>
    <col min="4343" max="4345" width="14.28515625" style="28" customWidth="1"/>
    <col min="4346" max="4347" width="10.28515625" style="28" customWidth="1"/>
    <col min="4348" max="4349" width="14.140625" style="28" customWidth="1"/>
    <col min="4350" max="4350" width="15.85546875" style="28" customWidth="1"/>
    <col min="4351" max="4352" width="10.28515625" style="28" customWidth="1"/>
    <col min="4353" max="4353" width="12.28515625" style="28" customWidth="1"/>
    <col min="4354" max="4358" width="14.140625" style="28" customWidth="1"/>
    <col min="4359" max="4359" width="12.28515625" style="28" customWidth="1"/>
    <col min="4360" max="4595" width="9.140625" style="28"/>
    <col min="4596" max="4596" width="3.140625" style="28" customWidth="1"/>
    <col min="4597" max="4597" width="3.28515625" style="28" customWidth="1"/>
    <col min="4598" max="4598" width="40.7109375" style="28" customWidth="1"/>
    <col min="4599" max="4601" width="14.28515625" style="28" customWidth="1"/>
    <col min="4602" max="4603" width="10.28515625" style="28" customWidth="1"/>
    <col min="4604" max="4605" width="14.140625" style="28" customWidth="1"/>
    <col min="4606" max="4606" width="15.85546875" style="28" customWidth="1"/>
    <col min="4607" max="4608" width="10.28515625" style="28" customWidth="1"/>
    <col min="4609" max="4609" width="12.28515625" style="28" customWidth="1"/>
    <col min="4610" max="4614" width="14.140625" style="28" customWidth="1"/>
    <col min="4615" max="4615" width="12.28515625" style="28" customWidth="1"/>
    <col min="4616" max="4851" width="9.140625" style="28"/>
    <col min="4852" max="4852" width="3.140625" style="28" customWidth="1"/>
    <col min="4853" max="4853" width="3.28515625" style="28" customWidth="1"/>
    <col min="4854" max="4854" width="40.7109375" style="28" customWidth="1"/>
    <col min="4855" max="4857" width="14.28515625" style="28" customWidth="1"/>
    <col min="4858" max="4859" width="10.28515625" style="28" customWidth="1"/>
    <col min="4860" max="4861" width="14.140625" style="28" customWidth="1"/>
    <col min="4862" max="4862" width="15.85546875" style="28" customWidth="1"/>
    <col min="4863" max="4864" width="10.28515625" style="28" customWidth="1"/>
    <col min="4865" max="4865" width="12.28515625" style="28" customWidth="1"/>
    <col min="4866" max="4870" width="14.140625" style="28" customWidth="1"/>
    <col min="4871" max="4871" width="12.28515625" style="28" customWidth="1"/>
    <col min="4872" max="5107" width="9.140625" style="28"/>
    <col min="5108" max="5108" width="3.140625" style="28" customWidth="1"/>
    <col min="5109" max="5109" width="3.28515625" style="28" customWidth="1"/>
    <col min="5110" max="5110" width="40.7109375" style="28" customWidth="1"/>
    <col min="5111" max="5113" width="14.28515625" style="28" customWidth="1"/>
    <col min="5114" max="5115" width="10.28515625" style="28" customWidth="1"/>
    <col min="5116" max="5117" width="14.140625" style="28" customWidth="1"/>
    <col min="5118" max="5118" width="15.85546875" style="28" customWidth="1"/>
    <col min="5119" max="5120" width="10.28515625" style="28" customWidth="1"/>
    <col min="5121" max="5121" width="12.28515625" style="28" customWidth="1"/>
    <col min="5122" max="5126" width="14.140625" style="28" customWidth="1"/>
    <col min="5127" max="5127" width="12.28515625" style="28" customWidth="1"/>
    <col min="5128" max="5363" width="9.140625" style="28"/>
    <col min="5364" max="5364" width="3.140625" style="28" customWidth="1"/>
    <col min="5365" max="5365" width="3.28515625" style="28" customWidth="1"/>
    <col min="5366" max="5366" width="40.7109375" style="28" customWidth="1"/>
    <col min="5367" max="5369" width="14.28515625" style="28" customWidth="1"/>
    <col min="5370" max="5371" width="10.28515625" style="28" customWidth="1"/>
    <col min="5372" max="5373" width="14.140625" style="28" customWidth="1"/>
    <col min="5374" max="5374" width="15.85546875" style="28" customWidth="1"/>
    <col min="5375" max="5376" width="10.28515625" style="28" customWidth="1"/>
    <col min="5377" max="5377" width="12.28515625" style="28" customWidth="1"/>
    <col min="5378" max="5382" width="14.140625" style="28" customWidth="1"/>
    <col min="5383" max="5383" width="12.28515625" style="28" customWidth="1"/>
    <col min="5384" max="5619" width="9.140625" style="28"/>
    <col min="5620" max="5620" width="3.140625" style="28" customWidth="1"/>
    <col min="5621" max="5621" width="3.28515625" style="28" customWidth="1"/>
    <col min="5622" max="5622" width="40.7109375" style="28" customWidth="1"/>
    <col min="5623" max="5625" width="14.28515625" style="28" customWidth="1"/>
    <col min="5626" max="5627" width="10.28515625" style="28" customWidth="1"/>
    <col min="5628" max="5629" width="14.140625" style="28" customWidth="1"/>
    <col min="5630" max="5630" width="15.85546875" style="28" customWidth="1"/>
    <col min="5631" max="5632" width="10.28515625" style="28" customWidth="1"/>
    <col min="5633" max="5633" width="12.28515625" style="28" customWidth="1"/>
    <col min="5634" max="5638" width="14.140625" style="28" customWidth="1"/>
    <col min="5639" max="5639" width="12.28515625" style="28" customWidth="1"/>
    <col min="5640" max="5875" width="9.140625" style="28"/>
    <col min="5876" max="5876" width="3.140625" style="28" customWidth="1"/>
    <col min="5877" max="5877" width="3.28515625" style="28" customWidth="1"/>
    <col min="5878" max="5878" width="40.7109375" style="28" customWidth="1"/>
    <col min="5879" max="5881" width="14.28515625" style="28" customWidth="1"/>
    <col min="5882" max="5883" width="10.28515625" style="28" customWidth="1"/>
    <col min="5884" max="5885" width="14.140625" style="28" customWidth="1"/>
    <col min="5886" max="5886" width="15.85546875" style="28" customWidth="1"/>
    <col min="5887" max="5888" width="10.28515625" style="28" customWidth="1"/>
    <col min="5889" max="5889" width="12.28515625" style="28" customWidth="1"/>
    <col min="5890" max="5894" width="14.140625" style="28" customWidth="1"/>
    <col min="5895" max="5895" width="12.28515625" style="28" customWidth="1"/>
    <col min="5896" max="6131" width="9.140625" style="28"/>
    <col min="6132" max="6132" width="3.140625" style="28" customWidth="1"/>
    <col min="6133" max="6133" width="3.28515625" style="28" customWidth="1"/>
    <col min="6134" max="6134" width="40.7109375" style="28" customWidth="1"/>
    <col min="6135" max="6137" width="14.28515625" style="28" customWidth="1"/>
    <col min="6138" max="6139" width="10.28515625" style="28" customWidth="1"/>
    <col min="6140" max="6141" width="14.140625" style="28" customWidth="1"/>
    <col min="6142" max="6142" width="15.85546875" style="28" customWidth="1"/>
    <col min="6143" max="6144" width="10.28515625" style="28" customWidth="1"/>
    <col min="6145" max="6145" width="12.28515625" style="28" customWidth="1"/>
    <col min="6146" max="6150" width="14.140625" style="28" customWidth="1"/>
    <col min="6151" max="6151" width="12.28515625" style="28" customWidth="1"/>
    <col min="6152" max="6387" width="9.140625" style="28"/>
    <col min="6388" max="6388" width="3.140625" style="28" customWidth="1"/>
    <col min="6389" max="6389" width="3.28515625" style="28" customWidth="1"/>
    <col min="6390" max="6390" width="40.7109375" style="28" customWidth="1"/>
    <col min="6391" max="6393" width="14.28515625" style="28" customWidth="1"/>
    <col min="6394" max="6395" width="10.28515625" style="28" customWidth="1"/>
    <col min="6396" max="6397" width="14.140625" style="28" customWidth="1"/>
    <col min="6398" max="6398" width="15.85546875" style="28" customWidth="1"/>
    <col min="6399" max="6400" width="10.28515625" style="28" customWidth="1"/>
    <col min="6401" max="6401" width="12.28515625" style="28" customWidth="1"/>
    <col min="6402" max="6406" width="14.140625" style="28" customWidth="1"/>
    <col min="6407" max="6407" width="12.28515625" style="28" customWidth="1"/>
    <col min="6408" max="6643" width="9.140625" style="28"/>
    <col min="6644" max="6644" width="3.140625" style="28" customWidth="1"/>
    <col min="6645" max="6645" width="3.28515625" style="28" customWidth="1"/>
    <col min="6646" max="6646" width="40.7109375" style="28" customWidth="1"/>
    <col min="6647" max="6649" width="14.28515625" style="28" customWidth="1"/>
    <col min="6650" max="6651" width="10.28515625" style="28" customWidth="1"/>
    <col min="6652" max="6653" width="14.140625" style="28" customWidth="1"/>
    <col min="6654" max="6654" width="15.85546875" style="28" customWidth="1"/>
    <col min="6655" max="6656" width="10.28515625" style="28" customWidth="1"/>
    <col min="6657" max="6657" width="12.28515625" style="28" customWidth="1"/>
    <col min="6658" max="6662" width="14.140625" style="28" customWidth="1"/>
    <col min="6663" max="6663" width="12.28515625" style="28" customWidth="1"/>
    <col min="6664" max="6899" width="9.140625" style="28"/>
    <col min="6900" max="6900" width="3.140625" style="28" customWidth="1"/>
    <col min="6901" max="6901" width="3.28515625" style="28" customWidth="1"/>
    <col min="6902" max="6902" width="40.7109375" style="28" customWidth="1"/>
    <col min="6903" max="6905" width="14.28515625" style="28" customWidth="1"/>
    <col min="6906" max="6907" width="10.28515625" style="28" customWidth="1"/>
    <col min="6908" max="6909" width="14.140625" style="28" customWidth="1"/>
    <col min="6910" max="6910" width="15.85546875" style="28" customWidth="1"/>
    <col min="6911" max="6912" width="10.28515625" style="28" customWidth="1"/>
    <col min="6913" max="6913" width="12.28515625" style="28" customWidth="1"/>
    <col min="6914" max="6918" width="14.140625" style="28" customWidth="1"/>
    <col min="6919" max="6919" width="12.28515625" style="28" customWidth="1"/>
    <col min="6920" max="7155" width="9.140625" style="28"/>
    <col min="7156" max="7156" width="3.140625" style="28" customWidth="1"/>
    <col min="7157" max="7157" width="3.28515625" style="28" customWidth="1"/>
    <col min="7158" max="7158" width="40.7109375" style="28" customWidth="1"/>
    <col min="7159" max="7161" width="14.28515625" style="28" customWidth="1"/>
    <col min="7162" max="7163" width="10.28515625" style="28" customWidth="1"/>
    <col min="7164" max="7165" width="14.140625" style="28" customWidth="1"/>
    <col min="7166" max="7166" width="15.85546875" style="28" customWidth="1"/>
    <col min="7167" max="7168" width="10.28515625" style="28" customWidth="1"/>
    <col min="7169" max="7169" width="12.28515625" style="28" customWidth="1"/>
    <col min="7170" max="7174" width="14.140625" style="28" customWidth="1"/>
    <col min="7175" max="7175" width="12.28515625" style="28" customWidth="1"/>
    <col min="7176" max="7411" width="9.140625" style="28"/>
    <col min="7412" max="7412" width="3.140625" style="28" customWidth="1"/>
    <col min="7413" max="7413" width="3.28515625" style="28" customWidth="1"/>
    <col min="7414" max="7414" width="40.7109375" style="28" customWidth="1"/>
    <col min="7415" max="7417" width="14.28515625" style="28" customWidth="1"/>
    <col min="7418" max="7419" width="10.28515625" style="28" customWidth="1"/>
    <col min="7420" max="7421" width="14.140625" style="28" customWidth="1"/>
    <col min="7422" max="7422" width="15.85546875" style="28" customWidth="1"/>
    <col min="7423" max="7424" width="10.28515625" style="28" customWidth="1"/>
    <col min="7425" max="7425" width="12.28515625" style="28" customWidth="1"/>
    <col min="7426" max="7430" width="14.140625" style="28" customWidth="1"/>
    <col min="7431" max="7431" width="12.28515625" style="28" customWidth="1"/>
    <col min="7432" max="7667" width="9.140625" style="28"/>
    <col min="7668" max="7668" width="3.140625" style="28" customWidth="1"/>
    <col min="7669" max="7669" width="3.28515625" style="28" customWidth="1"/>
    <col min="7670" max="7670" width="40.7109375" style="28" customWidth="1"/>
    <col min="7671" max="7673" width="14.28515625" style="28" customWidth="1"/>
    <col min="7674" max="7675" width="10.28515625" style="28" customWidth="1"/>
    <col min="7676" max="7677" width="14.140625" style="28" customWidth="1"/>
    <col min="7678" max="7678" width="15.85546875" style="28" customWidth="1"/>
    <col min="7679" max="7680" width="10.28515625" style="28" customWidth="1"/>
    <col min="7681" max="7681" width="12.28515625" style="28" customWidth="1"/>
    <col min="7682" max="7686" width="14.140625" style="28" customWidth="1"/>
    <col min="7687" max="7687" width="12.28515625" style="28" customWidth="1"/>
    <col min="7688" max="7923" width="9.140625" style="28"/>
    <col min="7924" max="7924" width="3.140625" style="28" customWidth="1"/>
    <col min="7925" max="7925" width="3.28515625" style="28" customWidth="1"/>
    <col min="7926" max="7926" width="40.7109375" style="28" customWidth="1"/>
    <col min="7927" max="7929" width="14.28515625" style="28" customWidth="1"/>
    <col min="7930" max="7931" width="10.28515625" style="28" customWidth="1"/>
    <col min="7932" max="7933" width="14.140625" style="28" customWidth="1"/>
    <col min="7934" max="7934" width="15.85546875" style="28" customWidth="1"/>
    <col min="7935" max="7936" width="10.28515625" style="28" customWidth="1"/>
    <col min="7937" max="7937" width="12.28515625" style="28" customWidth="1"/>
    <col min="7938" max="7942" width="14.140625" style="28" customWidth="1"/>
    <col min="7943" max="7943" width="12.28515625" style="28" customWidth="1"/>
    <col min="7944" max="8179" width="9.140625" style="28"/>
    <col min="8180" max="8180" width="3.140625" style="28" customWidth="1"/>
    <col min="8181" max="8181" width="3.28515625" style="28" customWidth="1"/>
    <col min="8182" max="8182" width="40.7109375" style="28" customWidth="1"/>
    <col min="8183" max="8185" width="14.28515625" style="28" customWidth="1"/>
    <col min="8186" max="8187" width="10.28515625" style="28" customWidth="1"/>
    <col min="8188" max="8189" width="14.140625" style="28" customWidth="1"/>
    <col min="8190" max="8190" width="15.85546875" style="28" customWidth="1"/>
    <col min="8191" max="8192" width="10.28515625" style="28" customWidth="1"/>
    <col min="8193" max="8193" width="12.28515625" style="28" customWidth="1"/>
    <col min="8194" max="8198" width="14.140625" style="28" customWidth="1"/>
    <col min="8199" max="8199" width="12.28515625" style="28" customWidth="1"/>
    <col min="8200" max="8435" width="9.140625" style="28"/>
    <col min="8436" max="8436" width="3.140625" style="28" customWidth="1"/>
    <col min="8437" max="8437" width="3.28515625" style="28" customWidth="1"/>
    <col min="8438" max="8438" width="40.7109375" style="28" customWidth="1"/>
    <col min="8439" max="8441" width="14.28515625" style="28" customWidth="1"/>
    <col min="8442" max="8443" width="10.28515625" style="28" customWidth="1"/>
    <col min="8444" max="8445" width="14.140625" style="28" customWidth="1"/>
    <col min="8446" max="8446" width="15.85546875" style="28" customWidth="1"/>
    <col min="8447" max="8448" width="10.28515625" style="28" customWidth="1"/>
    <col min="8449" max="8449" width="12.28515625" style="28" customWidth="1"/>
    <col min="8450" max="8454" width="14.140625" style="28" customWidth="1"/>
    <col min="8455" max="8455" width="12.28515625" style="28" customWidth="1"/>
    <col min="8456" max="8691" width="9.140625" style="28"/>
    <col min="8692" max="8692" width="3.140625" style="28" customWidth="1"/>
    <col min="8693" max="8693" width="3.28515625" style="28" customWidth="1"/>
    <col min="8694" max="8694" width="40.7109375" style="28" customWidth="1"/>
    <col min="8695" max="8697" width="14.28515625" style="28" customWidth="1"/>
    <col min="8698" max="8699" width="10.28515625" style="28" customWidth="1"/>
    <col min="8700" max="8701" width="14.140625" style="28" customWidth="1"/>
    <col min="8702" max="8702" width="15.85546875" style="28" customWidth="1"/>
    <col min="8703" max="8704" width="10.28515625" style="28" customWidth="1"/>
    <col min="8705" max="8705" width="12.28515625" style="28" customWidth="1"/>
    <col min="8706" max="8710" width="14.140625" style="28" customWidth="1"/>
    <col min="8711" max="8711" width="12.28515625" style="28" customWidth="1"/>
    <col min="8712" max="8947" width="9.140625" style="28"/>
    <col min="8948" max="8948" width="3.140625" style="28" customWidth="1"/>
    <col min="8949" max="8949" width="3.28515625" style="28" customWidth="1"/>
    <col min="8950" max="8950" width="40.7109375" style="28" customWidth="1"/>
    <col min="8951" max="8953" width="14.28515625" style="28" customWidth="1"/>
    <col min="8954" max="8955" width="10.28515625" style="28" customWidth="1"/>
    <col min="8956" max="8957" width="14.140625" style="28" customWidth="1"/>
    <col min="8958" max="8958" width="15.85546875" style="28" customWidth="1"/>
    <col min="8959" max="8960" width="10.28515625" style="28" customWidth="1"/>
    <col min="8961" max="8961" width="12.28515625" style="28" customWidth="1"/>
    <col min="8962" max="8966" width="14.140625" style="28" customWidth="1"/>
    <col min="8967" max="8967" width="12.28515625" style="28" customWidth="1"/>
    <col min="8968" max="9203" width="9.140625" style="28"/>
    <col min="9204" max="9204" width="3.140625" style="28" customWidth="1"/>
    <col min="9205" max="9205" width="3.28515625" style="28" customWidth="1"/>
    <col min="9206" max="9206" width="40.7109375" style="28" customWidth="1"/>
    <col min="9207" max="9209" width="14.28515625" style="28" customWidth="1"/>
    <col min="9210" max="9211" width="10.28515625" style="28" customWidth="1"/>
    <col min="9212" max="9213" width="14.140625" style="28" customWidth="1"/>
    <col min="9214" max="9214" width="15.85546875" style="28" customWidth="1"/>
    <col min="9215" max="9216" width="10.28515625" style="28" customWidth="1"/>
    <col min="9217" max="9217" width="12.28515625" style="28" customWidth="1"/>
    <col min="9218" max="9222" width="14.140625" style="28" customWidth="1"/>
    <col min="9223" max="9223" width="12.28515625" style="28" customWidth="1"/>
    <col min="9224" max="9459" width="9.140625" style="28"/>
    <col min="9460" max="9460" width="3.140625" style="28" customWidth="1"/>
    <col min="9461" max="9461" width="3.28515625" style="28" customWidth="1"/>
    <col min="9462" max="9462" width="40.7109375" style="28" customWidth="1"/>
    <col min="9463" max="9465" width="14.28515625" style="28" customWidth="1"/>
    <col min="9466" max="9467" width="10.28515625" style="28" customWidth="1"/>
    <col min="9468" max="9469" width="14.140625" style="28" customWidth="1"/>
    <col min="9470" max="9470" width="15.85546875" style="28" customWidth="1"/>
    <col min="9471" max="9472" width="10.28515625" style="28" customWidth="1"/>
    <col min="9473" max="9473" width="12.28515625" style="28" customWidth="1"/>
    <col min="9474" max="9478" width="14.140625" style="28" customWidth="1"/>
    <col min="9479" max="9479" width="12.28515625" style="28" customWidth="1"/>
    <col min="9480" max="9715" width="9.140625" style="28"/>
    <col min="9716" max="9716" width="3.140625" style="28" customWidth="1"/>
    <col min="9717" max="9717" width="3.28515625" style="28" customWidth="1"/>
    <col min="9718" max="9718" width="40.7109375" style="28" customWidth="1"/>
    <col min="9719" max="9721" width="14.28515625" style="28" customWidth="1"/>
    <col min="9722" max="9723" width="10.28515625" style="28" customWidth="1"/>
    <col min="9724" max="9725" width="14.140625" style="28" customWidth="1"/>
    <col min="9726" max="9726" width="15.85546875" style="28" customWidth="1"/>
    <col min="9727" max="9728" width="10.28515625" style="28" customWidth="1"/>
    <col min="9729" max="9729" width="12.28515625" style="28" customWidth="1"/>
    <col min="9730" max="9734" width="14.140625" style="28" customWidth="1"/>
    <col min="9735" max="9735" width="12.28515625" style="28" customWidth="1"/>
    <col min="9736" max="9971" width="9.140625" style="28"/>
    <col min="9972" max="9972" width="3.140625" style="28" customWidth="1"/>
    <col min="9973" max="9973" width="3.28515625" style="28" customWidth="1"/>
    <col min="9974" max="9974" width="40.7109375" style="28" customWidth="1"/>
    <col min="9975" max="9977" width="14.28515625" style="28" customWidth="1"/>
    <col min="9978" max="9979" width="10.28515625" style="28" customWidth="1"/>
    <col min="9980" max="9981" width="14.140625" style="28" customWidth="1"/>
    <col min="9982" max="9982" width="15.85546875" style="28" customWidth="1"/>
    <col min="9983" max="9984" width="10.28515625" style="28" customWidth="1"/>
    <col min="9985" max="9985" width="12.28515625" style="28" customWidth="1"/>
    <col min="9986" max="9990" width="14.140625" style="28" customWidth="1"/>
    <col min="9991" max="9991" width="12.28515625" style="28" customWidth="1"/>
    <col min="9992" max="10227" width="9.140625" style="28"/>
    <col min="10228" max="10228" width="3.140625" style="28" customWidth="1"/>
    <col min="10229" max="10229" width="3.28515625" style="28" customWidth="1"/>
    <col min="10230" max="10230" width="40.7109375" style="28" customWidth="1"/>
    <col min="10231" max="10233" width="14.28515625" style="28" customWidth="1"/>
    <col min="10234" max="10235" width="10.28515625" style="28" customWidth="1"/>
    <col min="10236" max="10237" width="14.140625" style="28" customWidth="1"/>
    <col min="10238" max="10238" width="15.85546875" style="28" customWidth="1"/>
    <col min="10239" max="10240" width="10.28515625" style="28" customWidth="1"/>
    <col min="10241" max="10241" width="12.28515625" style="28" customWidth="1"/>
    <col min="10242" max="10246" width="14.140625" style="28" customWidth="1"/>
    <col min="10247" max="10247" width="12.28515625" style="28" customWidth="1"/>
    <col min="10248" max="10483" width="9.140625" style="28"/>
    <col min="10484" max="10484" width="3.140625" style="28" customWidth="1"/>
    <col min="10485" max="10485" width="3.28515625" style="28" customWidth="1"/>
    <col min="10486" max="10486" width="40.7109375" style="28" customWidth="1"/>
    <col min="10487" max="10489" width="14.28515625" style="28" customWidth="1"/>
    <col min="10490" max="10491" width="10.28515625" style="28" customWidth="1"/>
    <col min="10492" max="10493" width="14.140625" style="28" customWidth="1"/>
    <col min="10494" max="10494" width="15.85546875" style="28" customWidth="1"/>
    <col min="10495" max="10496" width="10.28515625" style="28" customWidth="1"/>
    <col min="10497" max="10497" width="12.28515625" style="28" customWidth="1"/>
    <col min="10498" max="10502" width="14.140625" style="28" customWidth="1"/>
    <col min="10503" max="10503" width="12.28515625" style="28" customWidth="1"/>
    <col min="10504" max="10739" width="9.140625" style="28"/>
    <col min="10740" max="10740" width="3.140625" style="28" customWidth="1"/>
    <col min="10741" max="10741" width="3.28515625" style="28" customWidth="1"/>
    <col min="10742" max="10742" width="40.7109375" style="28" customWidth="1"/>
    <col min="10743" max="10745" width="14.28515625" style="28" customWidth="1"/>
    <col min="10746" max="10747" width="10.28515625" style="28" customWidth="1"/>
    <col min="10748" max="10749" width="14.140625" style="28" customWidth="1"/>
    <col min="10750" max="10750" width="15.85546875" style="28" customWidth="1"/>
    <col min="10751" max="10752" width="10.28515625" style="28" customWidth="1"/>
    <col min="10753" max="10753" width="12.28515625" style="28" customWidth="1"/>
    <col min="10754" max="10758" width="14.140625" style="28" customWidth="1"/>
    <col min="10759" max="10759" width="12.28515625" style="28" customWidth="1"/>
    <col min="10760" max="10995" width="9.140625" style="28"/>
    <col min="10996" max="10996" width="3.140625" style="28" customWidth="1"/>
    <col min="10997" max="10997" width="3.28515625" style="28" customWidth="1"/>
    <col min="10998" max="10998" width="40.7109375" style="28" customWidth="1"/>
    <col min="10999" max="11001" width="14.28515625" style="28" customWidth="1"/>
    <col min="11002" max="11003" width="10.28515625" style="28" customWidth="1"/>
    <col min="11004" max="11005" width="14.140625" style="28" customWidth="1"/>
    <col min="11006" max="11006" width="15.85546875" style="28" customWidth="1"/>
    <col min="11007" max="11008" width="10.28515625" style="28" customWidth="1"/>
    <col min="11009" max="11009" width="12.28515625" style="28" customWidth="1"/>
    <col min="11010" max="11014" width="14.140625" style="28" customWidth="1"/>
    <col min="11015" max="11015" width="12.28515625" style="28" customWidth="1"/>
    <col min="11016" max="11251" width="9.140625" style="28"/>
    <col min="11252" max="11252" width="3.140625" style="28" customWidth="1"/>
    <col min="11253" max="11253" width="3.28515625" style="28" customWidth="1"/>
    <col min="11254" max="11254" width="40.7109375" style="28" customWidth="1"/>
    <col min="11255" max="11257" width="14.28515625" style="28" customWidth="1"/>
    <col min="11258" max="11259" width="10.28515625" style="28" customWidth="1"/>
    <col min="11260" max="11261" width="14.140625" style="28" customWidth="1"/>
    <col min="11262" max="11262" width="15.85546875" style="28" customWidth="1"/>
    <col min="11263" max="11264" width="10.28515625" style="28" customWidth="1"/>
    <col min="11265" max="11265" width="12.28515625" style="28" customWidth="1"/>
    <col min="11266" max="11270" width="14.140625" style="28" customWidth="1"/>
    <col min="11271" max="11271" width="12.28515625" style="28" customWidth="1"/>
    <col min="11272" max="11507" width="9.140625" style="28"/>
    <col min="11508" max="11508" width="3.140625" style="28" customWidth="1"/>
    <col min="11509" max="11509" width="3.28515625" style="28" customWidth="1"/>
    <col min="11510" max="11510" width="40.7109375" style="28" customWidth="1"/>
    <col min="11511" max="11513" width="14.28515625" style="28" customWidth="1"/>
    <col min="11514" max="11515" width="10.28515625" style="28" customWidth="1"/>
    <col min="11516" max="11517" width="14.140625" style="28" customWidth="1"/>
    <col min="11518" max="11518" width="15.85546875" style="28" customWidth="1"/>
    <col min="11519" max="11520" width="10.28515625" style="28" customWidth="1"/>
    <col min="11521" max="11521" width="12.28515625" style="28" customWidth="1"/>
    <col min="11522" max="11526" width="14.140625" style="28" customWidth="1"/>
    <col min="11527" max="11527" width="12.28515625" style="28" customWidth="1"/>
    <col min="11528" max="11763" width="9.140625" style="28"/>
    <col min="11764" max="11764" width="3.140625" style="28" customWidth="1"/>
    <col min="11765" max="11765" width="3.28515625" style="28" customWidth="1"/>
    <col min="11766" max="11766" width="40.7109375" style="28" customWidth="1"/>
    <col min="11767" max="11769" width="14.28515625" style="28" customWidth="1"/>
    <col min="11770" max="11771" width="10.28515625" style="28" customWidth="1"/>
    <col min="11772" max="11773" width="14.140625" style="28" customWidth="1"/>
    <col min="11774" max="11774" width="15.85546875" style="28" customWidth="1"/>
    <col min="11775" max="11776" width="10.28515625" style="28" customWidth="1"/>
    <col min="11777" max="11777" width="12.28515625" style="28" customWidth="1"/>
    <col min="11778" max="11782" width="14.140625" style="28" customWidth="1"/>
    <col min="11783" max="11783" width="12.28515625" style="28" customWidth="1"/>
    <col min="11784" max="12019" width="9.140625" style="28"/>
    <col min="12020" max="12020" width="3.140625" style="28" customWidth="1"/>
    <col min="12021" max="12021" width="3.28515625" style="28" customWidth="1"/>
    <col min="12022" max="12022" width="40.7109375" style="28" customWidth="1"/>
    <col min="12023" max="12025" width="14.28515625" style="28" customWidth="1"/>
    <col min="12026" max="12027" width="10.28515625" style="28" customWidth="1"/>
    <col min="12028" max="12029" width="14.140625" style="28" customWidth="1"/>
    <col min="12030" max="12030" width="15.85546875" style="28" customWidth="1"/>
    <col min="12031" max="12032" width="10.28515625" style="28" customWidth="1"/>
    <col min="12033" max="12033" width="12.28515625" style="28" customWidth="1"/>
    <col min="12034" max="12038" width="14.140625" style="28" customWidth="1"/>
    <col min="12039" max="12039" width="12.28515625" style="28" customWidth="1"/>
    <col min="12040" max="12275" width="9.140625" style="28"/>
    <col min="12276" max="12276" width="3.140625" style="28" customWidth="1"/>
    <col min="12277" max="12277" width="3.28515625" style="28" customWidth="1"/>
    <col min="12278" max="12278" width="40.7109375" style="28" customWidth="1"/>
    <col min="12279" max="12281" width="14.28515625" style="28" customWidth="1"/>
    <col min="12282" max="12283" width="10.28515625" style="28" customWidth="1"/>
    <col min="12284" max="12285" width="14.140625" style="28" customWidth="1"/>
    <col min="12286" max="12286" width="15.85546875" style="28" customWidth="1"/>
    <col min="12287" max="12288" width="10.28515625" style="28" customWidth="1"/>
    <col min="12289" max="12289" width="12.28515625" style="28" customWidth="1"/>
    <col min="12290" max="12294" width="14.140625" style="28" customWidth="1"/>
    <col min="12295" max="12295" width="12.28515625" style="28" customWidth="1"/>
    <col min="12296" max="12531" width="9.140625" style="28"/>
    <col min="12532" max="12532" width="3.140625" style="28" customWidth="1"/>
    <col min="12533" max="12533" width="3.28515625" style="28" customWidth="1"/>
    <col min="12534" max="12534" width="40.7109375" style="28" customWidth="1"/>
    <col min="12535" max="12537" width="14.28515625" style="28" customWidth="1"/>
    <col min="12538" max="12539" width="10.28515625" style="28" customWidth="1"/>
    <col min="12540" max="12541" width="14.140625" style="28" customWidth="1"/>
    <col min="12542" max="12542" width="15.85546875" style="28" customWidth="1"/>
    <col min="12543" max="12544" width="10.28515625" style="28" customWidth="1"/>
    <col min="12545" max="12545" width="12.28515625" style="28" customWidth="1"/>
    <col min="12546" max="12550" width="14.140625" style="28" customWidth="1"/>
    <col min="12551" max="12551" width="12.28515625" style="28" customWidth="1"/>
    <col min="12552" max="12787" width="9.140625" style="28"/>
    <col min="12788" max="12788" width="3.140625" style="28" customWidth="1"/>
    <col min="12789" max="12789" width="3.28515625" style="28" customWidth="1"/>
    <col min="12790" max="12790" width="40.7109375" style="28" customWidth="1"/>
    <col min="12791" max="12793" width="14.28515625" style="28" customWidth="1"/>
    <col min="12794" max="12795" width="10.28515625" style="28" customWidth="1"/>
    <col min="12796" max="12797" width="14.140625" style="28" customWidth="1"/>
    <col min="12798" max="12798" width="15.85546875" style="28" customWidth="1"/>
    <col min="12799" max="12800" width="10.28515625" style="28" customWidth="1"/>
    <col min="12801" max="12801" width="12.28515625" style="28" customWidth="1"/>
    <col min="12802" max="12806" width="14.140625" style="28" customWidth="1"/>
    <col min="12807" max="12807" width="12.28515625" style="28" customWidth="1"/>
    <col min="12808" max="13043" width="9.140625" style="28"/>
    <col min="13044" max="13044" width="3.140625" style="28" customWidth="1"/>
    <col min="13045" max="13045" width="3.28515625" style="28" customWidth="1"/>
    <col min="13046" max="13046" width="40.7109375" style="28" customWidth="1"/>
    <col min="13047" max="13049" width="14.28515625" style="28" customWidth="1"/>
    <col min="13050" max="13051" width="10.28515625" style="28" customWidth="1"/>
    <col min="13052" max="13053" width="14.140625" style="28" customWidth="1"/>
    <col min="13054" max="13054" width="15.85546875" style="28" customWidth="1"/>
    <col min="13055" max="13056" width="10.28515625" style="28" customWidth="1"/>
    <col min="13057" max="13057" width="12.28515625" style="28" customWidth="1"/>
    <col min="13058" max="13062" width="14.140625" style="28" customWidth="1"/>
    <col min="13063" max="13063" width="12.28515625" style="28" customWidth="1"/>
    <col min="13064" max="13299" width="9.140625" style="28"/>
    <col min="13300" max="13300" width="3.140625" style="28" customWidth="1"/>
    <col min="13301" max="13301" width="3.28515625" style="28" customWidth="1"/>
    <col min="13302" max="13302" width="40.7109375" style="28" customWidth="1"/>
    <col min="13303" max="13305" width="14.28515625" style="28" customWidth="1"/>
    <col min="13306" max="13307" width="10.28515625" style="28" customWidth="1"/>
    <col min="13308" max="13309" width="14.140625" style="28" customWidth="1"/>
    <col min="13310" max="13310" width="15.85546875" style="28" customWidth="1"/>
    <col min="13311" max="13312" width="10.28515625" style="28" customWidth="1"/>
    <col min="13313" max="13313" width="12.28515625" style="28" customWidth="1"/>
    <col min="13314" max="13318" width="14.140625" style="28" customWidth="1"/>
    <col min="13319" max="13319" width="12.28515625" style="28" customWidth="1"/>
    <col min="13320" max="13555" width="9.140625" style="28"/>
    <col min="13556" max="13556" width="3.140625" style="28" customWidth="1"/>
    <col min="13557" max="13557" width="3.28515625" style="28" customWidth="1"/>
    <col min="13558" max="13558" width="40.7109375" style="28" customWidth="1"/>
    <col min="13559" max="13561" width="14.28515625" style="28" customWidth="1"/>
    <col min="13562" max="13563" width="10.28515625" style="28" customWidth="1"/>
    <col min="13564" max="13565" width="14.140625" style="28" customWidth="1"/>
    <col min="13566" max="13566" width="15.85546875" style="28" customWidth="1"/>
    <col min="13567" max="13568" width="10.28515625" style="28" customWidth="1"/>
    <col min="13569" max="13569" width="12.28515625" style="28" customWidth="1"/>
    <col min="13570" max="13574" width="14.140625" style="28" customWidth="1"/>
    <col min="13575" max="13575" width="12.28515625" style="28" customWidth="1"/>
    <col min="13576" max="13811" width="9.140625" style="28"/>
    <col min="13812" max="13812" width="3.140625" style="28" customWidth="1"/>
    <col min="13813" max="13813" width="3.28515625" style="28" customWidth="1"/>
    <col min="13814" max="13814" width="40.7109375" style="28" customWidth="1"/>
    <col min="13815" max="13817" width="14.28515625" style="28" customWidth="1"/>
    <col min="13818" max="13819" width="10.28515625" style="28" customWidth="1"/>
    <col min="13820" max="13821" width="14.140625" style="28" customWidth="1"/>
    <col min="13822" max="13822" width="15.85546875" style="28" customWidth="1"/>
    <col min="13823" max="13824" width="10.28515625" style="28" customWidth="1"/>
    <col min="13825" max="13825" width="12.28515625" style="28" customWidth="1"/>
    <col min="13826" max="13830" width="14.140625" style="28" customWidth="1"/>
    <col min="13831" max="13831" width="12.28515625" style="28" customWidth="1"/>
    <col min="13832" max="14067" width="9.140625" style="28"/>
    <col min="14068" max="14068" width="3.140625" style="28" customWidth="1"/>
    <col min="14069" max="14069" width="3.28515625" style="28" customWidth="1"/>
    <col min="14070" max="14070" width="40.7109375" style="28" customWidth="1"/>
    <col min="14071" max="14073" width="14.28515625" style="28" customWidth="1"/>
    <col min="14074" max="14075" width="10.28515625" style="28" customWidth="1"/>
    <col min="14076" max="14077" width="14.140625" style="28" customWidth="1"/>
    <col min="14078" max="14078" width="15.85546875" style="28" customWidth="1"/>
    <col min="14079" max="14080" width="10.28515625" style="28" customWidth="1"/>
    <col min="14081" max="14081" width="12.28515625" style="28" customWidth="1"/>
    <col min="14082" max="14086" width="14.140625" style="28" customWidth="1"/>
    <col min="14087" max="14087" width="12.28515625" style="28" customWidth="1"/>
    <col min="14088" max="14323" width="9.140625" style="28"/>
    <col min="14324" max="14324" width="3.140625" style="28" customWidth="1"/>
    <col min="14325" max="14325" width="3.28515625" style="28" customWidth="1"/>
    <col min="14326" max="14326" width="40.7109375" style="28" customWidth="1"/>
    <col min="14327" max="14329" width="14.28515625" style="28" customWidth="1"/>
    <col min="14330" max="14331" width="10.28515625" style="28" customWidth="1"/>
    <col min="14332" max="14333" width="14.140625" style="28" customWidth="1"/>
    <col min="14334" max="14334" width="15.85546875" style="28" customWidth="1"/>
    <col min="14335" max="14336" width="10.28515625" style="28" customWidth="1"/>
    <col min="14337" max="14337" width="12.28515625" style="28" customWidth="1"/>
    <col min="14338" max="14342" width="14.140625" style="28" customWidth="1"/>
    <col min="14343" max="14343" width="12.28515625" style="28" customWidth="1"/>
    <col min="14344" max="14579" width="9.140625" style="28"/>
    <col min="14580" max="14580" width="3.140625" style="28" customWidth="1"/>
    <col min="14581" max="14581" width="3.28515625" style="28" customWidth="1"/>
    <col min="14582" max="14582" width="40.7109375" style="28" customWidth="1"/>
    <col min="14583" max="14585" width="14.28515625" style="28" customWidth="1"/>
    <col min="14586" max="14587" width="10.28515625" style="28" customWidth="1"/>
    <col min="14588" max="14589" width="14.140625" style="28" customWidth="1"/>
    <col min="14590" max="14590" width="15.85546875" style="28" customWidth="1"/>
    <col min="14591" max="14592" width="10.28515625" style="28" customWidth="1"/>
    <col min="14593" max="14593" width="12.28515625" style="28" customWidth="1"/>
    <col min="14594" max="14598" width="14.140625" style="28" customWidth="1"/>
    <col min="14599" max="14599" width="12.28515625" style="28" customWidth="1"/>
    <col min="14600" max="14835" width="9.140625" style="28"/>
    <col min="14836" max="14836" width="3.140625" style="28" customWidth="1"/>
    <col min="14837" max="14837" width="3.28515625" style="28" customWidth="1"/>
    <col min="14838" max="14838" width="40.7109375" style="28" customWidth="1"/>
    <col min="14839" max="14841" width="14.28515625" style="28" customWidth="1"/>
    <col min="14842" max="14843" width="10.28515625" style="28" customWidth="1"/>
    <col min="14844" max="14845" width="14.140625" style="28" customWidth="1"/>
    <col min="14846" max="14846" width="15.85546875" style="28" customWidth="1"/>
    <col min="14847" max="14848" width="10.28515625" style="28" customWidth="1"/>
    <col min="14849" max="14849" width="12.28515625" style="28" customWidth="1"/>
    <col min="14850" max="14854" width="14.140625" style="28" customWidth="1"/>
    <col min="14855" max="14855" width="12.28515625" style="28" customWidth="1"/>
    <col min="14856" max="15091" width="9.140625" style="28"/>
    <col min="15092" max="15092" width="3.140625" style="28" customWidth="1"/>
    <col min="15093" max="15093" width="3.28515625" style="28" customWidth="1"/>
    <col min="15094" max="15094" width="40.7109375" style="28" customWidth="1"/>
    <col min="15095" max="15097" width="14.28515625" style="28" customWidth="1"/>
    <col min="15098" max="15099" width="10.28515625" style="28" customWidth="1"/>
    <col min="15100" max="15101" width="14.140625" style="28" customWidth="1"/>
    <col min="15102" max="15102" width="15.85546875" style="28" customWidth="1"/>
    <col min="15103" max="15104" width="10.28515625" style="28" customWidth="1"/>
    <col min="15105" max="15105" width="12.28515625" style="28" customWidth="1"/>
    <col min="15106" max="15110" width="14.140625" style="28" customWidth="1"/>
    <col min="15111" max="15111" width="12.28515625" style="28" customWidth="1"/>
    <col min="15112" max="15347" width="9.140625" style="28"/>
    <col min="15348" max="15348" width="3.140625" style="28" customWidth="1"/>
    <col min="15349" max="15349" width="3.28515625" style="28" customWidth="1"/>
    <col min="15350" max="15350" width="40.7109375" style="28" customWidth="1"/>
    <col min="15351" max="15353" width="14.28515625" style="28" customWidth="1"/>
    <col min="15354" max="15355" width="10.28515625" style="28" customWidth="1"/>
    <col min="15356" max="15357" width="14.140625" style="28" customWidth="1"/>
    <col min="15358" max="15358" width="15.85546875" style="28" customWidth="1"/>
    <col min="15359" max="15360" width="10.28515625" style="28" customWidth="1"/>
    <col min="15361" max="15361" width="12.28515625" style="28" customWidth="1"/>
    <col min="15362" max="15366" width="14.140625" style="28" customWidth="1"/>
    <col min="15367" max="15367" width="12.28515625" style="28" customWidth="1"/>
    <col min="15368" max="15603" width="9.140625" style="28"/>
    <col min="15604" max="15604" width="3.140625" style="28" customWidth="1"/>
    <col min="15605" max="15605" width="3.28515625" style="28" customWidth="1"/>
    <col min="15606" max="15606" width="40.7109375" style="28" customWidth="1"/>
    <col min="15607" max="15609" width="14.28515625" style="28" customWidth="1"/>
    <col min="15610" max="15611" width="10.28515625" style="28" customWidth="1"/>
    <col min="15612" max="15613" width="14.140625" style="28" customWidth="1"/>
    <col min="15614" max="15614" width="15.85546875" style="28" customWidth="1"/>
    <col min="15615" max="15616" width="10.28515625" style="28" customWidth="1"/>
    <col min="15617" max="15617" width="12.28515625" style="28" customWidth="1"/>
    <col min="15618" max="15622" width="14.140625" style="28" customWidth="1"/>
    <col min="15623" max="15623" width="12.28515625" style="28" customWidth="1"/>
    <col min="15624" max="15859" width="9.140625" style="28"/>
    <col min="15860" max="15860" width="3.140625" style="28" customWidth="1"/>
    <col min="15861" max="15861" width="3.28515625" style="28" customWidth="1"/>
    <col min="15862" max="15862" width="40.7109375" style="28" customWidth="1"/>
    <col min="15863" max="15865" width="14.28515625" style="28" customWidth="1"/>
    <col min="15866" max="15867" width="10.28515625" style="28" customWidth="1"/>
    <col min="15868" max="15869" width="14.140625" style="28" customWidth="1"/>
    <col min="15870" max="15870" width="15.85546875" style="28" customWidth="1"/>
    <col min="15871" max="15872" width="10.28515625" style="28" customWidth="1"/>
    <col min="15873" max="15873" width="12.28515625" style="28" customWidth="1"/>
    <col min="15874" max="15878" width="14.140625" style="28" customWidth="1"/>
    <col min="15879" max="15879" width="12.28515625" style="28" customWidth="1"/>
    <col min="15880" max="16115" width="9.140625" style="28"/>
    <col min="16116" max="16116" width="3.140625" style="28" customWidth="1"/>
    <col min="16117" max="16117" width="3.28515625" style="28" customWidth="1"/>
    <col min="16118" max="16118" width="40.7109375" style="28" customWidth="1"/>
    <col min="16119" max="16121" width="14.28515625" style="28" customWidth="1"/>
    <col min="16122" max="16123" width="10.28515625" style="28" customWidth="1"/>
    <col min="16124" max="16125" width="14.140625" style="28" customWidth="1"/>
    <col min="16126" max="16126" width="15.85546875" style="28" customWidth="1"/>
    <col min="16127" max="16128" width="10.28515625" style="28" customWidth="1"/>
    <col min="16129" max="16129" width="12.28515625" style="28" customWidth="1"/>
    <col min="16130" max="16134" width="14.140625" style="28" customWidth="1"/>
    <col min="16135" max="16135" width="12.28515625" style="28" customWidth="1"/>
    <col min="16136" max="16384" width="9.140625" style="28"/>
  </cols>
  <sheetData>
    <row r="1" spans="1:7" s="91" customFormat="1" ht="14.1" customHeight="1" x14ac:dyDescent="0.25">
      <c r="A1" s="1084" t="str">
        <f>'Other Asset'!A1:G1</f>
        <v>NAME OF INSURANCE COMPANY</v>
      </c>
      <c r="B1" s="1084"/>
      <c r="C1" s="1084"/>
      <c r="D1" s="1084"/>
      <c r="E1" s="1084"/>
      <c r="F1" s="1084"/>
      <c r="G1" s="1084"/>
    </row>
    <row r="2" spans="1:7" s="91" customFormat="1" ht="14.1" customHeight="1" x14ac:dyDescent="0.25">
      <c r="A2" s="1084" t="str">
        <f>'Other Asset'!A2:G2</f>
        <v>STATEMENT OF CAPITAL, RESERVES AND SURPLUS INVESTMENTS</v>
      </c>
      <c r="B2" s="1084"/>
      <c r="C2" s="1084"/>
      <c r="D2" s="1084"/>
      <c r="E2" s="1084"/>
      <c r="F2" s="1084"/>
      <c r="G2" s="1084"/>
    </row>
    <row r="3" spans="1:7" s="91" customFormat="1" ht="14.1" customHeight="1" x14ac:dyDescent="0.25">
      <c r="A3" s="1084" t="str">
        <f>'Other Asset'!A3:G3</f>
        <v>AS OF DATE</v>
      </c>
      <c r="B3" s="1084"/>
      <c r="C3" s="1084"/>
      <c r="D3" s="1084"/>
      <c r="E3" s="1084"/>
      <c r="F3" s="1084"/>
      <c r="G3" s="1084"/>
    </row>
    <row r="4" spans="1:7" s="91" customFormat="1" ht="14.1" customHeight="1" x14ac:dyDescent="0.25">
      <c r="A4" s="698"/>
      <c r="B4" s="698"/>
      <c r="C4" s="698"/>
      <c r="D4" s="698"/>
      <c r="E4" s="698"/>
      <c r="F4" s="698"/>
      <c r="G4" s="698"/>
    </row>
    <row r="5" spans="1:7" s="91" customFormat="1" ht="14.1" customHeight="1" thickBot="1" x14ac:dyDescent="0.25">
      <c r="A5" s="93"/>
      <c r="B5" s="24"/>
      <c r="C5" s="93"/>
      <c r="D5" s="94"/>
      <c r="E5" s="94"/>
      <c r="F5" s="94"/>
      <c r="G5" s="94"/>
    </row>
    <row r="6" spans="1:7" s="123" customFormat="1" ht="12.75" customHeight="1" x14ac:dyDescent="0.25">
      <c r="A6" s="1006" t="s">
        <v>112</v>
      </c>
      <c r="B6" s="1007"/>
      <c r="C6" s="1008"/>
      <c r="D6" s="1189" t="s">
        <v>367</v>
      </c>
      <c r="E6" s="1190"/>
      <c r="F6" s="1190"/>
      <c r="G6" s="1191"/>
    </row>
    <row r="7" spans="1:7" s="123" customFormat="1" ht="12.75" customHeight="1" x14ac:dyDescent="0.25">
      <c r="A7" s="1109"/>
      <c r="B7" s="1181"/>
      <c r="C7" s="1110"/>
      <c r="D7" s="657" t="s">
        <v>113</v>
      </c>
      <c r="E7" s="641" t="s">
        <v>114</v>
      </c>
      <c r="F7" s="657" t="s">
        <v>113</v>
      </c>
      <c r="G7" s="641" t="s">
        <v>114</v>
      </c>
    </row>
    <row r="8" spans="1:7" s="123" customFormat="1" ht="12.75" customHeight="1" x14ac:dyDescent="0.25">
      <c r="A8" s="1109"/>
      <c r="B8" s="1181"/>
      <c r="C8" s="1110"/>
      <c r="D8" s="1185" t="s">
        <v>361</v>
      </c>
      <c r="E8" s="1187" t="s">
        <v>361</v>
      </c>
      <c r="F8" s="1185" t="s">
        <v>362</v>
      </c>
      <c r="G8" s="1185" t="s">
        <v>362</v>
      </c>
    </row>
    <row r="9" spans="1:7" s="123" customFormat="1" ht="12.75" customHeight="1" x14ac:dyDescent="0.25">
      <c r="A9" s="1109"/>
      <c r="B9" s="1181"/>
      <c r="C9" s="1110"/>
      <c r="D9" s="1186"/>
      <c r="E9" s="1187"/>
      <c r="F9" s="1186"/>
      <c r="G9" s="1186"/>
    </row>
    <row r="10" spans="1:7" s="123" customFormat="1" ht="12.75" customHeight="1" x14ac:dyDescent="0.25">
      <c r="A10" s="1109"/>
      <c r="B10" s="1181"/>
      <c r="C10" s="1110"/>
      <c r="D10" s="1186"/>
      <c r="E10" s="1187"/>
      <c r="F10" s="1186"/>
      <c r="G10" s="1186"/>
    </row>
    <row r="11" spans="1:7" s="123" customFormat="1" ht="12.75" customHeight="1" thickBot="1" x14ac:dyDescent="0.3">
      <c r="A11" s="1182"/>
      <c r="B11" s="1183"/>
      <c r="C11" s="1184"/>
      <c r="D11" s="1103"/>
      <c r="E11" s="1188"/>
      <c r="F11" s="1103"/>
      <c r="G11" s="1103"/>
    </row>
    <row r="12" spans="1:7" ht="12.75" customHeight="1" x14ac:dyDescent="0.2">
      <c r="A12" s="124"/>
      <c r="B12" s="125"/>
      <c r="C12" s="31"/>
      <c r="D12" s="30"/>
      <c r="E12" s="30"/>
      <c r="F12" s="30"/>
      <c r="G12" s="30"/>
    </row>
    <row r="13" spans="1:7" ht="12.75" customHeight="1" x14ac:dyDescent="0.2">
      <c r="A13" s="127" t="s">
        <v>115</v>
      </c>
      <c r="B13" s="128"/>
      <c r="C13" s="36"/>
      <c r="D13" s="37"/>
      <c r="E13" s="37"/>
      <c r="F13" s="37"/>
      <c r="G13" s="37"/>
    </row>
    <row r="14" spans="1:7" ht="12.75" customHeight="1" x14ac:dyDescent="0.2">
      <c r="A14" s="127"/>
      <c r="B14" s="128"/>
      <c r="C14" s="36"/>
      <c r="D14" s="37"/>
      <c r="E14" s="37"/>
      <c r="F14" s="37"/>
      <c r="G14" s="37"/>
    </row>
    <row r="15" spans="1:7" s="4" customFormat="1" ht="12.75" customHeight="1" x14ac:dyDescent="0.2">
      <c r="A15" s="127" t="s">
        <v>107</v>
      </c>
      <c r="B15" s="130"/>
      <c r="C15" s="35" t="s">
        <v>116</v>
      </c>
      <c r="D15" s="131"/>
      <c r="E15" s="131"/>
      <c r="F15" s="131"/>
      <c r="G15" s="131"/>
    </row>
    <row r="16" spans="1:7" ht="12.75" customHeight="1" x14ac:dyDescent="0.2">
      <c r="A16" s="132"/>
      <c r="B16" s="128">
        <v>1</v>
      </c>
      <c r="C16" s="40"/>
      <c r="D16" s="40"/>
      <c r="E16" s="40"/>
      <c r="F16" s="40"/>
      <c r="G16" s="133"/>
    </row>
    <row r="17" spans="1:7" ht="12.75" customHeight="1" x14ac:dyDescent="0.2">
      <c r="A17" s="132"/>
      <c r="B17" s="128">
        <v>2</v>
      </c>
      <c r="C17" s="44"/>
      <c r="D17" s="135"/>
      <c r="E17" s="135"/>
      <c r="F17" s="135"/>
      <c r="G17" s="135"/>
    </row>
    <row r="18" spans="1:7" ht="12.75" customHeight="1" x14ac:dyDescent="0.2">
      <c r="A18" s="132"/>
      <c r="B18" s="128">
        <v>3</v>
      </c>
      <c r="C18" s="44"/>
      <c r="D18" s="135"/>
      <c r="E18" s="135"/>
      <c r="F18" s="135"/>
      <c r="G18" s="135"/>
    </row>
    <row r="19" spans="1:7" ht="12.75" customHeight="1" x14ac:dyDescent="0.2">
      <c r="A19" s="132"/>
      <c r="B19" s="128"/>
      <c r="C19" s="36"/>
      <c r="D19" s="30"/>
      <c r="E19" s="30"/>
      <c r="F19" s="30"/>
      <c r="G19" s="30"/>
    </row>
    <row r="20" spans="1:7" s="4" customFormat="1" ht="12.75" customHeight="1" x14ac:dyDescent="0.2">
      <c r="A20" s="127" t="s">
        <v>109</v>
      </c>
      <c r="B20" s="130"/>
      <c r="C20" s="35" t="s">
        <v>117</v>
      </c>
      <c r="D20" s="131"/>
      <c r="E20" s="131"/>
      <c r="F20" s="131"/>
      <c r="G20" s="131"/>
    </row>
    <row r="21" spans="1:7" ht="12.75" customHeight="1" x14ac:dyDescent="0.2">
      <c r="A21" s="132"/>
      <c r="B21" s="128">
        <v>1</v>
      </c>
      <c r="C21" s="40"/>
      <c r="D21" s="40"/>
      <c r="E21" s="40"/>
      <c r="F21" s="40"/>
      <c r="G21" s="133"/>
    </row>
    <row r="22" spans="1:7" ht="12.75" customHeight="1" x14ac:dyDescent="0.2">
      <c r="A22" s="132"/>
      <c r="B22" s="128">
        <v>2</v>
      </c>
      <c r="C22" s="44"/>
      <c r="D22" s="135"/>
      <c r="E22" s="135"/>
      <c r="F22" s="135"/>
      <c r="G22" s="135"/>
    </row>
    <row r="23" spans="1:7" ht="12.75" customHeight="1" x14ac:dyDescent="0.2">
      <c r="A23" s="132"/>
      <c r="B23" s="128">
        <v>3</v>
      </c>
      <c r="C23" s="44"/>
      <c r="D23" s="135"/>
      <c r="E23" s="135"/>
      <c r="F23" s="135"/>
      <c r="G23" s="135"/>
    </row>
    <row r="24" spans="1:7" ht="12.75" customHeight="1" x14ac:dyDescent="0.2">
      <c r="A24" s="132"/>
      <c r="B24" s="128"/>
      <c r="C24" s="48"/>
      <c r="D24" s="136"/>
      <c r="E24" s="136"/>
      <c r="F24" s="136"/>
      <c r="G24" s="136"/>
    </row>
    <row r="25" spans="1:7" ht="12.75" customHeight="1" thickBot="1" x14ac:dyDescent="0.25">
      <c r="A25" s="132"/>
      <c r="B25" s="128"/>
      <c r="C25" s="36"/>
      <c r="D25" s="117"/>
      <c r="E25" s="117"/>
      <c r="F25" s="117"/>
      <c r="G25" s="117"/>
    </row>
    <row r="26" spans="1:7" s="4" customFormat="1" ht="12.75" customHeight="1" thickBot="1" x14ac:dyDescent="0.25">
      <c r="A26" s="127" t="s">
        <v>118</v>
      </c>
      <c r="B26" s="130"/>
      <c r="C26" s="35"/>
      <c r="D26" s="52">
        <f>SUM(D16:D23)</f>
        <v>0</v>
      </c>
      <c r="E26" s="52">
        <f>SUM(E16:E23)</f>
        <v>0</v>
      </c>
      <c r="F26" s="52">
        <f>SUM(F16:F23)</f>
        <v>0</v>
      </c>
      <c r="G26" s="52">
        <f>SUM(G16:G23)</f>
        <v>0</v>
      </c>
    </row>
    <row r="27" spans="1:7" ht="12.75" customHeight="1" x14ac:dyDescent="0.2">
      <c r="A27" s="132"/>
      <c r="B27" s="128"/>
      <c r="C27" s="36"/>
      <c r="D27" s="30"/>
      <c r="E27" s="30"/>
      <c r="F27" s="30"/>
      <c r="G27" s="30"/>
    </row>
    <row r="28" spans="1:7" ht="12.75" customHeight="1" x14ac:dyDescent="0.2">
      <c r="A28" s="127" t="s">
        <v>119</v>
      </c>
      <c r="B28" s="128"/>
      <c r="C28" s="36"/>
      <c r="D28" s="37"/>
      <c r="E28" s="37"/>
      <c r="F28" s="37"/>
      <c r="G28" s="37"/>
    </row>
    <row r="29" spans="1:7" ht="12.75" customHeight="1" x14ac:dyDescent="0.2">
      <c r="A29" s="132"/>
      <c r="B29" s="128"/>
      <c r="C29" s="36"/>
      <c r="D29" s="37"/>
      <c r="E29" s="37"/>
      <c r="F29" s="37"/>
      <c r="G29" s="37"/>
    </row>
    <row r="30" spans="1:7" s="4" customFormat="1" ht="12.75" customHeight="1" x14ac:dyDescent="0.2">
      <c r="A30" s="127" t="s">
        <v>107</v>
      </c>
      <c r="B30" s="130"/>
      <c r="C30" s="35" t="s">
        <v>116</v>
      </c>
      <c r="D30" s="131"/>
      <c r="E30" s="131"/>
      <c r="F30" s="131"/>
      <c r="G30" s="131"/>
    </row>
    <row r="31" spans="1:7" ht="12.75" customHeight="1" x14ac:dyDescent="0.2">
      <c r="A31" s="132"/>
      <c r="B31" s="128">
        <v>1</v>
      </c>
      <c r="C31" s="40"/>
      <c r="D31" s="40"/>
      <c r="E31" s="40"/>
      <c r="F31" s="40"/>
      <c r="G31" s="133"/>
    </row>
    <row r="32" spans="1:7" ht="12.75" customHeight="1" x14ac:dyDescent="0.2">
      <c r="A32" s="132"/>
      <c r="B32" s="128">
        <v>2</v>
      </c>
      <c r="C32" s="44"/>
      <c r="D32" s="135"/>
      <c r="E32" s="135"/>
      <c r="F32" s="135"/>
      <c r="G32" s="135"/>
    </row>
    <row r="33" spans="1:7" ht="12.75" customHeight="1" x14ac:dyDescent="0.2">
      <c r="A33" s="132"/>
      <c r="B33" s="128">
        <v>3</v>
      </c>
      <c r="C33" s="44"/>
      <c r="D33" s="135"/>
      <c r="E33" s="135"/>
      <c r="F33" s="135"/>
      <c r="G33" s="135"/>
    </row>
    <row r="34" spans="1:7" ht="12.75" customHeight="1" x14ac:dyDescent="0.2">
      <c r="A34" s="132"/>
      <c r="B34" s="128"/>
      <c r="C34" s="36"/>
      <c r="D34" s="30"/>
      <c r="E34" s="30"/>
      <c r="F34" s="30"/>
      <c r="G34" s="30"/>
    </row>
    <row r="35" spans="1:7" s="4" customFormat="1" ht="12.75" customHeight="1" x14ac:dyDescent="0.2">
      <c r="A35" s="127" t="s">
        <v>109</v>
      </c>
      <c r="B35" s="130"/>
      <c r="C35" s="35" t="s">
        <v>117</v>
      </c>
      <c r="D35" s="131"/>
      <c r="E35" s="131"/>
      <c r="F35" s="131"/>
      <c r="G35" s="131"/>
    </row>
    <row r="36" spans="1:7" ht="12.75" customHeight="1" x14ac:dyDescent="0.2">
      <c r="A36" s="132"/>
      <c r="B36" s="128">
        <v>1</v>
      </c>
      <c r="C36" s="36" t="s">
        <v>120</v>
      </c>
      <c r="D36" s="40"/>
      <c r="E36" s="40"/>
      <c r="F36" s="40"/>
      <c r="G36" s="133"/>
    </row>
    <row r="37" spans="1:7" ht="12.75" customHeight="1" x14ac:dyDescent="0.2">
      <c r="A37" s="132"/>
      <c r="B37" s="128">
        <v>2</v>
      </c>
      <c r="C37" s="36" t="s">
        <v>121</v>
      </c>
      <c r="D37" s="135"/>
      <c r="E37" s="135"/>
      <c r="F37" s="135"/>
      <c r="G37" s="135"/>
    </row>
    <row r="38" spans="1:7" ht="12.75" customHeight="1" x14ac:dyDescent="0.2">
      <c r="A38" s="132"/>
      <c r="B38" s="128">
        <v>3</v>
      </c>
      <c r="C38" s="104"/>
      <c r="D38" s="135"/>
      <c r="E38" s="135"/>
      <c r="F38" s="135"/>
      <c r="G38" s="135"/>
    </row>
    <row r="39" spans="1:7" ht="12.75" customHeight="1" x14ac:dyDescent="0.2">
      <c r="A39" s="132"/>
      <c r="B39" s="34"/>
      <c r="C39" s="31"/>
      <c r="D39" s="37"/>
      <c r="E39" s="37"/>
      <c r="F39" s="37"/>
      <c r="G39" s="37"/>
    </row>
    <row r="40" spans="1:7" ht="12.75" customHeight="1" thickBot="1" x14ac:dyDescent="0.25">
      <c r="A40" s="132"/>
      <c r="B40" s="34"/>
      <c r="C40" s="36"/>
      <c r="D40" s="117"/>
      <c r="E40" s="117"/>
      <c r="F40" s="117"/>
      <c r="G40" s="117"/>
    </row>
    <row r="41" spans="1:7" s="4" customFormat="1" ht="12.75" customHeight="1" thickBot="1" x14ac:dyDescent="0.25">
      <c r="A41" s="127" t="s">
        <v>122</v>
      </c>
      <c r="B41" s="130"/>
      <c r="C41" s="35"/>
      <c r="D41" s="52">
        <f t="shared" ref="D41:G41" si="0">SUM(D31:D38)</f>
        <v>0</v>
      </c>
      <c r="E41" s="52">
        <f t="shared" si="0"/>
        <v>0</v>
      </c>
      <c r="F41" s="52">
        <f>SUM(F31:F38)</f>
        <v>0</v>
      </c>
      <c r="G41" s="52">
        <f t="shared" si="0"/>
        <v>0</v>
      </c>
    </row>
  </sheetData>
  <mergeCells count="9">
    <mergeCell ref="A1:G1"/>
    <mergeCell ref="A3:G3"/>
    <mergeCell ref="A2:G2"/>
    <mergeCell ref="A6:C11"/>
    <mergeCell ref="F8:F11"/>
    <mergeCell ref="G8:G11"/>
    <mergeCell ref="D8:D11"/>
    <mergeCell ref="E8:E11"/>
    <mergeCell ref="D6:G6"/>
  </mergeCells>
  <pageMargins left="0.5" right="0.5" top="1" bottom="0.5" header="0.2" footer="0.1"/>
  <pageSetup paperSize="5" scale="61" fitToHeight="0" orientation="landscape" r:id="rId1"/>
  <headerFooter>
    <oddFooter>&amp;R&amp;"Arial,Bold"&amp;10Page 25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G131"/>
  <sheetViews>
    <sheetView showGridLines="0" zoomScale="90" zoomScaleNormal="90" workbookViewId="0">
      <selection activeCell="E21" sqref="E21"/>
    </sheetView>
  </sheetViews>
  <sheetFormatPr defaultColWidth="0" defaultRowHeight="14.25" zeroHeight="1" x14ac:dyDescent="0.2"/>
  <cols>
    <col min="1" max="1" width="5.28515625" style="819" customWidth="1"/>
    <col min="2" max="2" width="6.7109375" style="819" customWidth="1"/>
    <col min="3" max="3" width="73.28515625" style="821" customWidth="1"/>
    <col min="4" max="4" width="19.7109375" style="819" customWidth="1"/>
    <col min="5" max="5" width="17.140625" style="819" customWidth="1"/>
    <col min="6" max="7" width="9.140625" style="819" customWidth="1"/>
    <col min="8" max="33" width="0" style="819" hidden="1" customWidth="1"/>
    <col min="34" max="16384" width="9.140625" style="819" hidden="1"/>
  </cols>
  <sheetData>
    <row r="1" spans="2:5" s="814" customFormat="1" ht="16.5" x14ac:dyDescent="0.2">
      <c r="B1" s="823"/>
      <c r="C1" s="824"/>
      <c r="D1" s="825"/>
    </row>
    <row r="2" spans="2:5" s="816" customFormat="1" ht="16.5" x14ac:dyDescent="0.2">
      <c r="B2" s="1192" t="str">
        <f>Reinsurance!A1</f>
        <v>NAME OF INSURANCE COMPANY</v>
      </c>
      <c r="C2" s="1192"/>
      <c r="D2" s="1192"/>
      <c r="E2" s="1192"/>
    </row>
    <row r="3" spans="2:5" s="816" customFormat="1" ht="16.5" x14ac:dyDescent="0.2">
      <c r="B3" s="1192" t="str">
        <f>Reinsurance!A2</f>
        <v>STATEMENT OF CAPITAL, RESERVES AND SURPLUS INVESTMENTS</v>
      </c>
      <c r="C3" s="1192"/>
      <c r="D3" s="1192"/>
      <c r="E3" s="1192"/>
    </row>
    <row r="4" spans="2:5" s="816" customFormat="1" ht="16.5" x14ac:dyDescent="0.2">
      <c r="B4" s="1192" t="str">
        <f>Reinsurance!A3</f>
        <v>AS OF DATE</v>
      </c>
      <c r="C4" s="1192"/>
      <c r="D4" s="1192"/>
      <c r="E4" s="1192"/>
    </row>
    <row r="5" spans="2:5" s="816" customFormat="1" ht="11.25" customHeight="1" x14ac:dyDescent="0.25">
      <c r="B5" s="817"/>
      <c r="C5" s="815"/>
      <c r="D5" s="815"/>
    </row>
    <row r="6" spans="2:5" s="816" customFormat="1" ht="15.75" x14ac:dyDescent="0.25">
      <c r="B6" s="1193" t="s">
        <v>410</v>
      </c>
      <c r="C6" s="1193"/>
      <c r="D6" s="1193"/>
      <c r="E6" s="1193"/>
    </row>
    <row r="7" spans="2:5" s="814" customFormat="1" ht="11.25" customHeight="1" thickBot="1" x14ac:dyDescent="0.25">
      <c r="B7" s="825"/>
      <c r="C7" s="818"/>
      <c r="D7" s="825"/>
      <c r="E7" s="826"/>
    </row>
    <row r="8" spans="2:5" s="839" customFormat="1" ht="30" customHeight="1" x14ac:dyDescent="0.25">
      <c r="B8" s="1194"/>
      <c r="C8" s="1195"/>
      <c r="D8" s="840" t="s">
        <v>382</v>
      </c>
      <c r="E8" s="841" t="s">
        <v>383</v>
      </c>
    </row>
    <row r="9" spans="2:5" s="829" customFormat="1" ht="23.25" customHeight="1" x14ac:dyDescent="0.2">
      <c r="B9" s="830" t="s">
        <v>399</v>
      </c>
      <c r="C9" s="831"/>
      <c r="D9" s="832"/>
      <c r="E9" s="833"/>
    </row>
    <row r="10" spans="2:5" s="829" customFormat="1" ht="23.25" customHeight="1" x14ac:dyDescent="0.2">
      <c r="B10" s="830" t="s">
        <v>402</v>
      </c>
      <c r="C10" s="831"/>
      <c r="D10" s="834"/>
      <c r="E10" s="835"/>
    </row>
    <row r="11" spans="2:5" s="829" customFormat="1" ht="23.25" customHeight="1" x14ac:dyDescent="0.2">
      <c r="B11" s="830" t="s">
        <v>403</v>
      </c>
      <c r="C11" s="831"/>
      <c r="D11" s="834"/>
      <c r="E11" s="835"/>
    </row>
    <row r="12" spans="2:5" s="829" customFormat="1" ht="23.25" customHeight="1" x14ac:dyDescent="0.2">
      <c r="B12" s="830" t="s">
        <v>406</v>
      </c>
      <c r="C12" s="831"/>
      <c r="D12" s="834"/>
      <c r="E12" s="835"/>
    </row>
    <row r="13" spans="2:5" s="829" customFormat="1" ht="23.25" customHeight="1" x14ac:dyDescent="0.2">
      <c r="B13" s="830" t="s">
        <v>407</v>
      </c>
      <c r="C13" s="831"/>
      <c r="D13" s="834"/>
      <c r="E13" s="835"/>
    </row>
    <row r="14" spans="2:5" s="829" customFormat="1" ht="23.25" customHeight="1" x14ac:dyDescent="0.2">
      <c r="B14" s="830" t="s">
        <v>408</v>
      </c>
      <c r="C14" s="831"/>
      <c r="D14" s="834"/>
      <c r="E14" s="835"/>
    </row>
    <row r="15" spans="2:5" s="829" customFormat="1" ht="23.25" customHeight="1" x14ac:dyDescent="0.2">
      <c r="B15" s="830" t="s">
        <v>409</v>
      </c>
      <c r="C15" s="831"/>
      <c r="D15" s="834"/>
      <c r="E15" s="835"/>
    </row>
    <row r="16" spans="2:5" s="829" customFormat="1" ht="23.25" customHeight="1" x14ac:dyDescent="0.2">
      <c r="B16" s="830" t="s">
        <v>28</v>
      </c>
      <c r="C16" s="831"/>
      <c r="D16" s="834"/>
      <c r="E16" s="835"/>
    </row>
    <row r="17" spans="2:5" s="836" customFormat="1" ht="12" x14ac:dyDescent="0.2">
      <c r="B17" s="837"/>
      <c r="C17" s="831" t="s">
        <v>400</v>
      </c>
      <c r="D17" s="838"/>
      <c r="E17" s="835"/>
    </row>
    <row r="18" spans="2:5" s="836" customFormat="1" ht="12" x14ac:dyDescent="0.2">
      <c r="B18" s="837"/>
      <c r="C18" s="831" t="s">
        <v>404</v>
      </c>
      <c r="D18" s="838"/>
      <c r="E18" s="835"/>
    </row>
    <row r="19" spans="2:5" s="836" customFormat="1" ht="12" x14ac:dyDescent="0.2">
      <c r="B19" s="837"/>
      <c r="C19" s="831" t="s">
        <v>405</v>
      </c>
      <c r="D19" s="838"/>
      <c r="E19" s="835"/>
    </row>
    <row r="20" spans="2:5" s="836" customFormat="1" ht="12" x14ac:dyDescent="0.2">
      <c r="B20" s="837"/>
      <c r="C20" s="831" t="s">
        <v>401</v>
      </c>
      <c r="D20" s="838"/>
      <c r="E20" s="835"/>
    </row>
    <row r="21" spans="2:5" s="822" customFormat="1" ht="31.5" customHeight="1" thickBot="1" x14ac:dyDescent="0.4">
      <c r="B21" s="827" t="s">
        <v>388</v>
      </c>
      <c r="C21" s="828"/>
      <c r="D21" s="842">
        <v>0</v>
      </c>
      <c r="E21" s="954">
        <v>0</v>
      </c>
    </row>
    <row r="22" spans="2:5" x14ac:dyDescent="0.2">
      <c r="C22" s="820"/>
    </row>
    <row r="23" spans="2:5" x14ac:dyDescent="0.2"/>
    <row r="24" spans="2:5" x14ac:dyDescent="0.2"/>
    <row r="25" spans="2:5" x14ac:dyDescent="0.2"/>
    <row r="26" spans="2:5" x14ac:dyDescent="0.2"/>
    <row r="27" spans="2:5" x14ac:dyDescent="0.2"/>
    <row r="28" spans="2:5" x14ac:dyDescent="0.2"/>
    <row r="29" spans="2:5" x14ac:dyDescent="0.2"/>
    <row r="30" spans="2:5" x14ac:dyDescent="0.2"/>
    <row r="31" spans="2:5" x14ac:dyDescent="0.2"/>
    <row r="32" spans="2:5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</sheetData>
  <mergeCells count="5">
    <mergeCell ref="B2:E2"/>
    <mergeCell ref="B3:E3"/>
    <mergeCell ref="B4:E4"/>
    <mergeCell ref="B6:E6"/>
    <mergeCell ref="B8:C8"/>
  </mergeCells>
  <pageMargins left="0.7" right="0.7" top="0.75" bottom="0.75" header="0.3" footer="0.3"/>
  <pageSetup paperSize="9" orientation="portrait" horizontalDpi="4294967294" verticalDpi="4294967294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05"/>
  <sheetViews>
    <sheetView showGridLines="0" workbookViewId="0">
      <selection activeCell="E24" sqref="E24"/>
    </sheetView>
  </sheetViews>
  <sheetFormatPr defaultColWidth="0" defaultRowHeight="12.75" zeroHeight="1" x14ac:dyDescent="0.2"/>
  <cols>
    <col min="1" max="1" width="9.140625" style="844" customWidth="1"/>
    <col min="2" max="2" width="11.7109375" style="844" customWidth="1"/>
    <col min="3" max="3" width="22.5703125" style="844" customWidth="1"/>
    <col min="4" max="4" width="20.7109375" style="844" customWidth="1"/>
    <col min="5" max="5" width="20" style="844" customWidth="1"/>
    <col min="6" max="6" width="16.28515625" style="844" customWidth="1"/>
    <col min="7" max="7" width="15.7109375" style="844" customWidth="1"/>
    <col min="8" max="8" width="17.7109375" style="844" customWidth="1"/>
    <col min="9" max="9" width="20.28515625" style="844" customWidth="1"/>
    <col min="10" max="10" width="22.42578125" style="844" customWidth="1"/>
    <col min="11" max="11" width="12.28515625" style="844" customWidth="1"/>
    <col min="12" max="12" width="12" style="844" customWidth="1"/>
    <col min="13" max="13" width="11.85546875" style="844" customWidth="1"/>
    <col min="14" max="14" width="9.140625" style="844" customWidth="1"/>
    <col min="15" max="16" width="0" style="844" hidden="1" customWidth="1"/>
    <col min="17" max="16384" width="9.140625" style="844" hidden="1"/>
  </cols>
  <sheetData>
    <row r="1" spans="1:14" x14ac:dyDescent="0.2">
      <c r="A1" s="843"/>
      <c r="C1" s="888"/>
      <c r="D1" s="888"/>
      <c r="E1" s="888"/>
      <c r="F1" s="889"/>
      <c r="G1" s="888"/>
      <c r="H1" s="888"/>
      <c r="J1" s="846"/>
      <c r="K1" s="846"/>
      <c r="L1" s="846"/>
      <c r="M1" s="846"/>
      <c r="N1" s="843"/>
    </row>
    <row r="2" spans="1:14" s="908" customFormat="1" x14ac:dyDescent="0.2">
      <c r="A2" s="907"/>
      <c r="B2" s="1200" t="str">
        <f>'Agg.Res-Life Policies, Contract'!B2:E2</f>
        <v>NAME OF INSURANCE COMPANY</v>
      </c>
      <c r="C2" s="1200"/>
      <c r="D2" s="1200"/>
      <c r="E2" s="1200"/>
      <c r="F2" s="1200"/>
      <c r="G2" s="1200"/>
      <c r="H2" s="1200"/>
      <c r="I2" s="1200"/>
      <c r="J2" s="1200"/>
      <c r="K2" s="1200"/>
      <c r="L2" s="1200"/>
      <c r="M2" s="1200"/>
      <c r="N2" s="907"/>
    </row>
    <row r="3" spans="1:14" s="908" customFormat="1" x14ac:dyDescent="0.2">
      <c r="A3" s="907"/>
      <c r="B3" s="1200" t="str">
        <f>'Agg.Res-Life Policies, Contract'!B3:E3</f>
        <v>STATEMENT OF CAPITAL, RESERVES AND SURPLUS INVESTMENTS</v>
      </c>
      <c r="C3" s="1200"/>
      <c r="D3" s="1200"/>
      <c r="E3" s="1200"/>
      <c r="F3" s="1200"/>
      <c r="G3" s="1200"/>
      <c r="H3" s="1200"/>
      <c r="I3" s="1200"/>
      <c r="J3" s="1200"/>
      <c r="K3" s="1200"/>
      <c r="L3" s="1200"/>
      <c r="M3" s="1200"/>
      <c r="N3" s="907"/>
    </row>
    <row r="4" spans="1:14" s="908" customFormat="1" x14ac:dyDescent="0.2">
      <c r="A4" s="907"/>
      <c r="B4" s="1200" t="str">
        <f>'Agg.Res-Life Policies, Contract'!B4:E4</f>
        <v>AS OF DATE</v>
      </c>
      <c r="C4" s="1200"/>
      <c r="D4" s="1200"/>
      <c r="E4" s="1200"/>
      <c r="F4" s="1200"/>
      <c r="G4" s="1200"/>
      <c r="H4" s="1200"/>
      <c r="I4" s="1200"/>
      <c r="J4" s="1200"/>
      <c r="K4" s="1200"/>
      <c r="L4" s="1200"/>
      <c r="M4" s="1200"/>
      <c r="N4" s="907"/>
    </row>
    <row r="5" spans="1:14" s="908" customFormat="1" x14ac:dyDescent="0.2">
      <c r="A5" s="907"/>
      <c r="C5" s="890"/>
      <c r="D5" s="890"/>
      <c r="E5" s="890"/>
      <c r="F5" s="890"/>
      <c r="G5" s="890"/>
      <c r="H5" s="890"/>
      <c r="I5" s="890"/>
      <c r="J5" s="891"/>
      <c r="K5" s="891"/>
      <c r="L5" s="891"/>
      <c r="M5" s="891"/>
      <c r="N5" s="907"/>
    </row>
    <row r="6" spans="1:14" s="908" customFormat="1" x14ac:dyDescent="0.2">
      <c r="A6" s="907"/>
      <c r="B6" s="1200" t="s">
        <v>434</v>
      </c>
      <c r="C6" s="1200"/>
      <c r="D6" s="1200"/>
      <c r="E6" s="1200"/>
      <c r="F6" s="1200"/>
      <c r="G6" s="1200"/>
      <c r="H6" s="1200"/>
      <c r="I6" s="1200"/>
      <c r="J6" s="1200"/>
      <c r="K6" s="1200"/>
      <c r="L6" s="1200"/>
      <c r="M6" s="1200"/>
      <c r="N6" s="907"/>
    </row>
    <row r="7" spans="1:14" ht="13.5" thickBot="1" x14ac:dyDescent="0.25">
      <c r="A7" s="843"/>
      <c r="B7" s="888"/>
      <c r="C7" s="888"/>
      <c r="D7" s="888"/>
      <c r="E7" s="888"/>
      <c r="F7" s="888"/>
      <c r="G7" s="888"/>
      <c r="H7" s="888"/>
      <c r="I7" s="888"/>
      <c r="J7" s="892"/>
      <c r="K7" s="892"/>
      <c r="L7" s="892"/>
      <c r="M7" s="892"/>
      <c r="N7" s="843"/>
    </row>
    <row r="8" spans="1:14" ht="15.95" customHeight="1" x14ac:dyDescent="0.2">
      <c r="A8" s="843"/>
      <c r="B8" s="893"/>
      <c r="C8" s="894"/>
      <c r="D8" s="895"/>
      <c r="E8" s="896"/>
      <c r="F8" s="896"/>
      <c r="G8" s="1207" t="s">
        <v>412</v>
      </c>
      <c r="H8" s="1208"/>
      <c r="I8" s="1208"/>
      <c r="J8" s="1209"/>
      <c r="K8" s="897"/>
      <c r="L8" s="896"/>
      <c r="M8" s="898"/>
      <c r="N8" s="843"/>
    </row>
    <row r="9" spans="1:14" ht="38.25" x14ac:dyDescent="0.2">
      <c r="A9" s="843"/>
      <c r="B9" s="899"/>
      <c r="C9" s="888"/>
      <c r="D9" s="900"/>
      <c r="E9" s="901" t="s">
        <v>347</v>
      </c>
      <c r="F9" s="901" t="s">
        <v>413</v>
      </c>
      <c r="G9" s="902" t="s">
        <v>414</v>
      </c>
      <c r="H9" s="901" t="s">
        <v>415</v>
      </c>
      <c r="I9" s="901" t="s">
        <v>416</v>
      </c>
      <c r="J9" s="901" t="s">
        <v>417</v>
      </c>
      <c r="K9" s="901" t="s">
        <v>418</v>
      </c>
      <c r="L9" s="901" t="s">
        <v>432</v>
      </c>
      <c r="M9" s="903" t="s">
        <v>433</v>
      </c>
      <c r="N9" s="843"/>
    </row>
    <row r="10" spans="1:14" x14ac:dyDescent="0.2">
      <c r="A10" s="843"/>
      <c r="B10" s="904" t="s">
        <v>419</v>
      </c>
      <c r="C10" s="905" t="s">
        <v>420</v>
      </c>
      <c r="D10" s="906"/>
      <c r="E10" s="851" t="s">
        <v>64</v>
      </c>
      <c r="F10" s="851">
        <v>-2</v>
      </c>
      <c r="G10" s="851">
        <v>-3</v>
      </c>
      <c r="H10" s="851">
        <v>-4</v>
      </c>
      <c r="I10" s="851">
        <v>-5</v>
      </c>
      <c r="J10" s="851">
        <v>-6</v>
      </c>
      <c r="K10" s="852">
        <v>-7</v>
      </c>
      <c r="L10" s="851">
        <v>-8</v>
      </c>
      <c r="M10" s="853">
        <v>-9</v>
      </c>
      <c r="N10" s="843"/>
    </row>
    <row r="11" spans="1:14" s="850" customFormat="1" ht="16.5" customHeight="1" x14ac:dyDescent="0.25">
      <c r="A11" s="849"/>
      <c r="B11" s="854">
        <v>1</v>
      </c>
      <c r="C11" s="1210"/>
      <c r="D11" s="1211">
        <v>0</v>
      </c>
      <c r="E11" s="855"/>
      <c r="F11" s="856"/>
      <c r="G11" s="857"/>
      <c r="H11" s="857"/>
      <c r="I11" s="857"/>
      <c r="J11" s="857"/>
      <c r="K11" s="857"/>
      <c r="L11" s="858"/>
      <c r="M11" s="859"/>
      <c r="N11" s="849"/>
    </row>
    <row r="12" spans="1:14" s="846" customFormat="1" ht="27.75" customHeight="1" x14ac:dyDescent="0.2">
      <c r="A12" s="845"/>
      <c r="B12" s="860">
        <v>2</v>
      </c>
      <c r="C12" s="1196"/>
      <c r="D12" s="1197"/>
      <c r="E12" s="861">
        <v>0</v>
      </c>
      <c r="F12" s="862"/>
      <c r="G12" s="863"/>
      <c r="H12" s="863"/>
      <c r="I12" s="863"/>
      <c r="J12" s="863"/>
      <c r="K12" s="863"/>
      <c r="L12" s="864"/>
      <c r="M12" s="865"/>
      <c r="N12" s="845"/>
    </row>
    <row r="13" spans="1:14" s="850" customFormat="1" ht="16.5" customHeight="1" x14ac:dyDescent="0.25">
      <c r="A13" s="849"/>
      <c r="B13" s="860">
        <v>3</v>
      </c>
      <c r="C13" s="1196"/>
      <c r="D13" s="1197"/>
      <c r="E13" s="861">
        <v>0</v>
      </c>
      <c r="F13" s="862"/>
      <c r="G13" s="863"/>
      <c r="H13" s="863"/>
      <c r="I13" s="863"/>
      <c r="J13" s="863"/>
      <c r="K13" s="863"/>
      <c r="L13" s="864"/>
      <c r="M13" s="865"/>
      <c r="N13" s="849"/>
    </row>
    <row r="14" spans="1:14" s="850" customFormat="1" ht="16.5" customHeight="1" x14ac:dyDescent="0.25">
      <c r="A14" s="849"/>
      <c r="B14" s="860">
        <v>4</v>
      </c>
      <c r="C14" s="1196"/>
      <c r="D14" s="1197"/>
      <c r="E14" s="861">
        <v>0</v>
      </c>
      <c r="F14" s="862"/>
      <c r="G14" s="863"/>
      <c r="H14" s="863"/>
      <c r="I14" s="863"/>
      <c r="J14" s="863"/>
      <c r="K14" s="863"/>
      <c r="L14" s="864"/>
      <c r="M14" s="865"/>
      <c r="N14" s="849"/>
    </row>
    <row r="15" spans="1:14" s="848" customFormat="1" ht="13.5" customHeight="1" x14ac:dyDescent="0.2">
      <c r="A15" s="847"/>
      <c r="B15" s="860">
        <v>5</v>
      </c>
      <c r="C15" s="1196"/>
      <c r="D15" s="1197"/>
      <c r="E15" s="861">
        <v>0</v>
      </c>
      <c r="F15" s="862"/>
      <c r="G15" s="863"/>
      <c r="H15" s="863"/>
      <c r="I15" s="863"/>
      <c r="J15" s="863"/>
      <c r="K15" s="863"/>
      <c r="L15" s="864"/>
      <c r="M15" s="865"/>
      <c r="N15" s="847"/>
    </row>
    <row r="16" spans="1:14" s="848" customFormat="1" ht="13.5" customHeight="1" x14ac:dyDescent="0.2">
      <c r="A16" s="847"/>
      <c r="B16" s="860">
        <v>6</v>
      </c>
      <c r="C16" s="1201"/>
      <c r="D16" s="1202"/>
      <c r="E16" s="861">
        <v>0</v>
      </c>
      <c r="F16" s="862"/>
      <c r="G16" s="863"/>
      <c r="H16" s="863"/>
      <c r="I16" s="863"/>
      <c r="J16" s="863"/>
      <c r="K16" s="863"/>
      <c r="L16" s="864"/>
      <c r="M16" s="865"/>
      <c r="N16" s="847"/>
    </row>
    <row r="17" spans="1:14" s="848" customFormat="1" ht="13.5" customHeight="1" x14ac:dyDescent="0.2">
      <c r="A17" s="847"/>
      <c r="B17" s="860">
        <v>7</v>
      </c>
      <c r="C17" s="1201"/>
      <c r="D17" s="1202"/>
      <c r="E17" s="861">
        <v>0</v>
      </c>
      <c r="F17" s="862"/>
      <c r="G17" s="863"/>
      <c r="H17" s="863"/>
      <c r="I17" s="863"/>
      <c r="J17" s="863"/>
      <c r="K17" s="863"/>
      <c r="L17" s="864"/>
      <c r="M17" s="865"/>
      <c r="N17" s="847"/>
    </row>
    <row r="18" spans="1:14" s="848" customFormat="1" ht="13.5" customHeight="1" x14ac:dyDescent="0.2">
      <c r="A18" s="847"/>
      <c r="B18" s="860">
        <v>8</v>
      </c>
      <c r="C18" s="1201"/>
      <c r="D18" s="1202"/>
      <c r="E18" s="861">
        <v>0</v>
      </c>
      <c r="F18" s="862"/>
      <c r="G18" s="863"/>
      <c r="H18" s="863"/>
      <c r="I18" s="863"/>
      <c r="J18" s="863"/>
      <c r="K18" s="863"/>
      <c r="L18" s="864"/>
      <c r="M18" s="865"/>
      <c r="N18" s="847"/>
    </row>
    <row r="19" spans="1:14" s="848" customFormat="1" ht="13.5" customHeight="1" x14ac:dyDescent="0.2">
      <c r="A19" s="847"/>
      <c r="B19" s="860">
        <v>9</v>
      </c>
      <c r="C19" s="1201"/>
      <c r="D19" s="1202"/>
      <c r="E19" s="861">
        <v>0</v>
      </c>
      <c r="F19" s="862"/>
      <c r="G19" s="863"/>
      <c r="H19" s="863"/>
      <c r="I19" s="863"/>
      <c r="J19" s="863"/>
      <c r="K19" s="863"/>
      <c r="L19" s="864"/>
      <c r="M19" s="865"/>
      <c r="N19" s="847"/>
    </row>
    <row r="20" spans="1:14" s="848" customFormat="1" x14ac:dyDescent="0.2">
      <c r="A20" s="847"/>
      <c r="B20" s="866">
        <v>10</v>
      </c>
      <c r="C20" s="1203"/>
      <c r="D20" s="1204"/>
      <c r="E20" s="867">
        <v>0</v>
      </c>
      <c r="F20" s="868"/>
      <c r="G20" s="869"/>
      <c r="H20" s="869"/>
      <c r="I20" s="869"/>
      <c r="J20" s="869"/>
      <c r="K20" s="869"/>
      <c r="L20" s="870"/>
      <c r="M20" s="871"/>
      <c r="N20" s="847"/>
    </row>
    <row r="21" spans="1:14" s="846" customFormat="1" x14ac:dyDescent="0.2">
      <c r="A21" s="845"/>
      <c r="B21" s="872">
        <v>11</v>
      </c>
      <c r="C21" s="1205" t="s">
        <v>400</v>
      </c>
      <c r="D21" s="1206"/>
      <c r="E21" s="873"/>
      <c r="F21" s="874"/>
      <c r="G21" s="875">
        <v>0</v>
      </c>
      <c r="H21" s="875">
        <v>0</v>
      </c>
      <c r="I21" s="875">
        <v>0</v>
      </c>
      <c r="J21" s="875">
        <v>0</v>
      </c>
      <c r="K21" s="875">
        <v>0</v>
      </c>
      <c r="L21" s="876">
        <v>0</v>
      </c>
      <c r="M21" s="877">
        <v>0</v>
      </c>
      <c r="N21" s="845"/>
    </row>
    <row r="22" spans="1:14" s="850" customFormat="1" ht="16.5" customHeight="1" x14ac:dyDescent="0.25">
      <c r="A22" s="849"/>
      <c r="B22" s="878">
        <v>12</v>
      </c>
      <c r="C22" s="1198" t="s">
        <v>421</v>
      </c>
      <c r="D22" s="1198"/>
      <c r="E22" s="855">
        <v>0</v>
      </c>
      <c r="F22" s="856"/>
      <c r="G22" s="857"/>
      <c r="H22" s="857"/>
      <c r="I22" s="857"/>
      <c r="J22" s="857"/>
      <c r="K22" s="857"/>
      <c r="L22" s="879"/>
      <c r="M22" s="880"/>
      <c r="N22" s="849"/>
    </row>
    <row r="23" spans="1:14" s="850" customFormat="1" ht="16.5" customHeight="1" x14ac:dyDescent="0.25">
      <c r="A23" s="849"/>
      <c r="B23" s="881">
        <v>13</v>
      </c>
      <c r="C23" s="1199" t="s">
        <v>422</v>
      </c>
      <c r="D23" s="1199"/>
      <c r="E23" s="867"/>
      <c r="F23" s="868"/>
      <c r="G23" s="869"/>
      <c r="H23" s="869"/>
      <c r="I23" s="869"/>
      <c r="J23" s="869"/>
      <c r="K23" s="869"/>
      <c r="L23" s="870"/>
      <c r="M23" s="871"/>
      <c r="N23" s="849"/>
    </row>
    <row r="24" spans="1:14" s="846" customFormat="1" ht="13.5" thickBot="1" x14ac:dyDescent="0.25">
      <c r="A24" s="845"/>
      <c r="B24" s="882">
        <v>14</v>
      </c>
      <c r="C24" s="883" t="s">
        <v>431</v>
      </c>
      <c r="D24" s="883"/>
      <c r="E24" s="955"/>
      <c r="F24" s="884"/>
      <c r="G24" s="885">
        <v>0</v>
      </c>
      <c r="H24" s="885">
        <v>0</v>
      </c>
      <c r="I24" s="885">
        <v>0</v>
      </c>
      <c r="J24" s="885">
        <v>0</v>
      </c>
      <c r="K24" s="885">
        <v>0</v>
      </c>
      <c r="L24" s="886">
        <v>0</v>
      </c>
      <c r="M24" s="887">
        <v>0</v>
      </c>
      <c r="N24" s="845"/>
    </row>
    <row r="25" spans="1:14" x14ac:dyDescent="0.2"/>
    <row r="26" spans="1:14" x14ac:dyDescent="0.2"/>
    <row r="27" spans="1:14" x14ac:dyDescent="0.2"/>
    <row r="28" spans="1:14" x14ac:dyDescent="0.2"/>
    <row r="29" spans="1:14" x14ac:dyDescent="0.2"/>
    <row r="30" spans="1:14" x14ac:dyDescent="0.2"/>
    <row r="31" spans="1:14" x14ac:dyDescent="0.2"/>
    <row r="32" spans="1:14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</sheetData>
  <mergeCells count="18">
    <mergeCell ref="C23:D23"/>
    <mergeCell ref="B2:M2"/>
    <mergeCell ref="B3:M3"/>
    <mergeCell ref="B4:M4"/>
    <mergeCell ref="B6:M6"/>
    <mergeCell ref="C16:D16"/>
    <mergeCell ref="C17:D17"/>
    <mergeCell ref="C18:D18"/>
    <mergeCell ref="C19:D19"/>
    <mergeCell ref="C20:D20"/>
    <mergeCell ref="C21:D21"/>
    <mergeCell ref="G8:J8"/>
    <mergeCell ref="C11:D11"/>
    <mergeCell ref="C12:D12"/>
    <mergeCell ref="C13:D13"/>
    <mergeCell ref="C14:D14"/>
    <mergeCell ref="C15:D15"/>
    <mergeCell ref="C22:D22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105"/>
  <sheetViews>
    <sheetView showGridLines="0" workbookViewId="0">
      <selection activeCell="G27" sqref="G27"/>
    </sheetView>
  </sheetViews>
  <sheetFormatPr defaultColWidth="0" defaultRowHeight="12.75" zeroHeight="1" x14ac:dyDescent="0.2"/>
  <cols>
    <col min="1" max="1" width="9.140625" style="844" customWidth="1"/>
    <col min="2" max="2" width="11.7109375" style="844" customWidth="1"/>
    <col min="3" max="3" width="22.5703125" style="844" customWidth="1"/>
    <col min="4" max="4" width="20.7109375" style="844" customWidth="1"/>
    <col min="5" max="5" width="20" style="844" customWidth="1"/>
    <col min="6" max="6" width="16.28515625" style="844" customWidth="1"/>
    <col min="7" max="7" width="15.7109375" style="844" customWidth="1"/>
    <col min="8" max="8" width="17.7109375" style="844" customWidth="1"/>
    <col min="9" max="9" width="20.28515625" style="844" customWidth="1"/>
    <col min="10" max="10" width="22.42578125" style="844" customWidth="1"/>
    <col min="11" max="11" width="12.28515625" style="844" customWidth="1"/>
    <col min="12" max="12" width="12" style="844" customWidth="1"/>
    <col min="13" max="13" width="11.85546875" style="844" customWidth="1"/>
    <col min="14" max="14" width="9.140625" style="844" customWidth="1"/>
    <col min="15" max="16" width="0" style="844" hidden="1" customWidth="1"/>
    <col min="17" max="16384" width="9.140625" style="844" hidden="1"/>
  </cols>
  <sheetData>
    <row r="1" spans="2:11" s="846" customFormat="1" x14ac:dyDescent="0.2">
      <c r="C1" s="909"/>
      <c r="D1" s="892"/>
      <c r="K1" s="892"/>
    </row>
    <row r="2" spans="2:11" s="846" customFormat="1" x14ac:dyDescent="0.2">
      <c r="B2" s="1217" t="str">
        <f>'Agg. Res. - Accident and Health'!B2:M2</f>
        <v>NAME OF INSURANCE COMPANY</v>
      </c>
      <c r="C2" s="1217"/>
      <c r="D2" s="1217"/>
      <c r="E2" s="1217"/>
      <c r="F2" s="1217"/>
      <c r="G2" s="1217"/>
      <c r="H2" s="1217"/>
      <c r="I2" s="1217"/>
      <c r="J2" s="1217"/>
      <c r="K2" s="892"/>
    </row>
    <row r="3" spans="2:11" s="846" customFormat="1" x14ac:dyDescent="0.2">
      <c r="B3" s="1217" t="str">
        <f>'Agg. Res. - Accident and Health'!B3:M3</f>
        <v>STATEMENT OF CAPITAL, RESERVES AND SURPLUS INVESTMENTS</v>
      </c>
      <c r="C3" s="1217"/>
      <c r="D3" s="1217"/>
      <c r="E3" s="1217"/>
      <c r="F3" s="1217"/>
      <c r="G3" s="1217"/>
      <c r="H3" s="1217"/>
      <c r="I3" s="1217"/>
      <c r="J3" s="1217"/>
    </row>
    <row r="4" spans="2:11" s="846" customFormat="1" x14ac:dyDescent="0.2">
      <c r="B4" s="1217" t="str">
        <f>'Agg. Res. - Accident and Health'!B4:M4</f>
        <v>AS OF DATE</v>
      </c>
      <c r="C4" s="1217"/>
      <c r="D4" s="1217"/>
      <c r="E4" s="1217"/>
      <c r="F4" s="1217"/>
      <c r="G4" s="1217"/>
      <c r="H4" s="1217"/>
      <c r="I4" s="1217"/>
      <c r="J4" s="1217"/>
    </row>
    <row r="5" spans="2:11" s="846" customFormat="1" x14ac:dyDescent="0.2">
      <c r="C5" s="892"/>
      <c r="D5" s="892"/>
      <c r="E5" s="892"/>
      <c r="F5" s="892"/>
      <c r="G5" s="892"/>
      <c r="H5" s="892"/>
    </row>
    <row r="6" spans="2:11" s="846" customFormat="1" x14ac:dyDescent="0.2">
      <c r="B6" s="1217" t="s">
        <v>435</v>
      </c>
      <c r="C6" s="1217"/>
      <c r="D6" s="1217"/>
      <c r="E6" s="1217"/>
      <c r="F6" s="1217"/>
      <c r="G6" s="1217"/>
      <c r="H6" s="1217"/>
      <c r="I6" s="1217"/>
      <c r="J6" s="1217"/>
    </row>
    <row r="7" spans="2:11" s="846" customFormat="1" ht="13.5" thickBot="1" x14ac:dyDescent="0.25">
      <c r="B7" s="892"/>
      <c r="C7" s="892"/>
      <c r="D7" s="892"/>
      <c r="E7" s="892"/>
      <c r="F7" s="892"/>
      <c r="G7" s="892"/>
      <c r="H7" s="892"/>
    </row>
    <row r="8" spans="2:11" s="846" customFormat="1" ht="25.5" customHeight="1" x14ac:dyDescent="0.2">
      <c r="B8" s="910"/>
      <c r="C8" s="911"/>
      <c r="D8" s="912"/>
      <c r="E8" s="1212" t="s">
        <v>423</v>
      </c>
      <c r="F8" s="1212"/>
      <c r="G8" s="1212"/>
      <c r="H8" s="912"/>
      <c r="I8" s="1213" t="s">
        <v>436</v>
      </c>
      <c r="J8" s="1215" t="s">
        <v>437</v>
      </c>
    </row>
    <row r="9" spans="2:11" s="846" customFormat="1" ht="25.5" x14ac:dyDescent="0.2">
      <c r="B9" s="913"/>
      <c r="C9" s="914" t="s">
        <v>424</v>
      </c>
      <c r="D9" s="915" t="s">
        <v>438</v>
      </c>
      <c r="E9" s="915" t="s">
        <v>425</v>
      </c>
      <c r="F9" s="915" t="s">
        <v>426</v>
      </c>
      <c r="G9" s="914" t="s">
        <v>427</v>
      </c>
      <c r="H9" s="915" t="s">
        <v>428</v>
      </c>
      <c r="I9" s="1214"/>
      <c r="J9" s="1216"/>
    </row>
    <row r="10" spans="2:11" s="846" customFormat="1" x14ac:dyDescent="0.2">
      <c r="B10" s="916" t="s">
        <v>419</v>
      </c>
      <c r="C10" s="917" t="s">
        <v>64</v>
      </c>
      <c r="D10" s="917" t="s">
        <v>65</v>
      </c>
      <c r="E10" s="917" t="s">
        <v>66</v>
      </c>
      <c r="F10" s="917" t="s">
        <v>67</v>
      </c>
      <c r="G10" s="917" t="s">
        <v>68</v>
      </c>
      <c r="H10" s="918" t="s">
        <v>69</v>
      </c>
      <c r="I10" s="851">
        <v>-7</v>
      </c>
      <c r="J10" s="919">
        <v>-8</v>
      </c>
    </row>
    <row r="11" spans="2:11" s="846" customFormat="1" x14ac:dyDescent="0.2">
      <c r="B11" s="920">
        <v>1</v>
      </c>
      <c r="C11" s="921"/>
      <c r="D11" s="921"/>
      <c r="E11" s="879"/>
      <c r="F11" s="879"/>
      <c r="G11" s="879"/>
      <c r="H11" s="879"/>
      <c r="I11" s="879"/>
      <c r="J11" s="922"/>
    </row>
    <row r="12" spans="2:11" s="846" customFormat="1" x14ac:dyDescent="0.2">
      <c r="B12" s="923">
        <v>2</v>
      </c>
      <c r="C12" s="924"/>
      <c r="D12" s="924"/>
      <c r="E12" s="864"/>
      <c r="F12" s="864"/>
      <c r="G12" s="864"/>
      <c r="H12" s="864"/>
      <c r="I12" s="864"/>
      <c r="J12" s="925"/>
    </row>
    <row r="13" spans="2:11" s="846" customFormat="1" x14ac:dyDescent="0.2">
      <c r="B13" s="923">
        <v>3</v>
      </c>
      <c r="C13" s="924"/>
      <c r="D13" s="924"/>
      <c r="E13" s="864"/>
      <c r="F13" s="864"/>
      <c r="G13" s="864"/>
      <c r="H13" s="864"/>
      <c r="I13" s="864"/>
      <c r="J13" s="925"/>
    </row>
    <row r="14" spans="2:11" s="846" customFormat="1" x14ac:dyDescent="0.2">
      <c r="B14" s="923">
        <v>4</v>
      </c>
      <c r="C14" s="924"/>
      <c r="D14" s="924"/>
      <c r="E14" s="864"/>
      <c r="F14" s="864"/>
      <c r="G14" s="864"/>
      <c r="H14" s="864"/>
      <c r="I14" s="864"/>
      <c r="J14" s="925"/>
    </row>
    <row r="15" spans="2:11" s="846" customFormat="1" x14ac:dyDescent="0.2">
      <c r="B15" s="923">
        <v>5</v>
      </c>
      <c r="C15" s="924"/>
      <c r="D15" s="924"/>
      <c r="E15" s="864"/>
      <c r="F15" s="864"/>
      <c r="G15" s="864"/>
      <c r="H15" s="864"/>
      <c r="I15" s="864"/>
      <c r="J15" s="925"/>
    </row>
    <row r="16" spans="2:11" s="846" customFormat="1" x14ac:dyDescent="0.2">
      <c r="B16" s="923">
        <v>6</v>
      </c>
      <c r="C16" s="924"/>
      <c r="D16" s="924"/>
      <c r="E16" s="864"/>
      <c r="F16" s="864"/>
      <c r="G16" s="864"/>
      <c r="H16" s="864"/>
      <c r="I16" s="864"/>
      <c r="J16" s="925"/>
    </row>
    <row r="17" spans="2:13" s="846" customFormat="1" x14ac:dyDescent="0.2">
      <c r="B17" s="923">
        <v>7</v>
      </c>
      <c r="C17" s="924"/>
      <c r="D17" s="924"/>
      <c r="E17" s="864"/>
      <c r="F17" s="864"/>
      <c r="G17" s="864"/>
      <c r="H17" s="864"/>
      <c r="I17" s="864"/>
      <c r="J17" s="925"/>
    </row>
    <row r="18" spans="2:13" s="846" customFormat="1" x14ac:dyDescent="0.2">
      <c r="B18" s="923">
        <v>8</v>
      </c>
      <c r="C18" s="924"/>
      <c r="D18" s="924"/>
      <c r="E18" s="864"/>
      <c r="F18" s="864"/>
      <c r="G18" s="864"/>
      <c r="H18" s="864"/>
      <c r="I18" s="864"/>
      <c r="J18" s="925"/>
    </row>
    <row r="19" spans="2:13" s="846" customFormat="1" x14ac:dyDescent="0.2">
      <c r="B19" s="923">
        <v>9</v>
      </c>
      <c r="C19" s="924"/>
      <c r="D19" s="924"/>
      <c r="E19" s="864"/>
      <c r="F19" s="864"/>
      <c r="G19" s="864"/>
      <c r="H19" s="864"/>
      <c r="I19" s="864"/>
      <c r="J19" s="925"/>
    </row>
    <row r="20" spans="2:13" s="846" customFormat="1" x14ac:dyDescent="0.2">
      <c r="B20" s="923">
        <v>10</v>
      </c>
      <c r="C20" s="924"/>
      <c r="D20" s="924"/>
      <c r="E20" s="864"/>
      <c r="F20" s="864"/>
      <c r="G20" s="864"/>
      <c r="H20" s="864"/>
      <c r="I20" s="864"/>
      <c r="J20" s="925"/>
    </row>
    <row r="21" spans="2:13" s="848" customFormat="1" x14ac:dyDescent="0.2">
      <c r="B21" s="923">
        <v>11</v>
      </c>
      <c r="C21" s="924"/>
      <c r="D21" s="924"/>
      <c r="E21" s="864"/>
      <c r="F21" s="864"/>
      <c r="G21" s="864"/>
      <c r="H21" s="864"/>
      <c r="I21" s="864"/>
      <c r="J21" s="925"/>
      <c r="K21" s="846"/>
      <c r="L21" s="846"/>
      <c r="M21" s="846"/>
    </row>
    <row r="22" spans="2:13" s="846" customFormat="1" x14ac:dyDescent="0.2">
      <c r="B22" s="923">
        <v>11</v>
      </c>
      <c r="C22" s="924"/>
      <c r="D22" s="924"/>
      <c r="E22" s="864"/>
      <c r="F22" s="864"/>
      <c r="G22" s="864"/>
      <c r="H22" s="864"/>
      <c r="I22" s="864"/>
      <c r="J22" s="925"/>
    </row>
    <row r="23" spans="2:13" s="846" customFormat="1" x14ac:dyDescent="0.2">
      <c r="B23" s="923">
        <v>12</v>
      </c>
      <c r="C23" s="924"/>
      <c r="D23" s="924"/>
      <c r="E23" s="864"/>
      <c r="F23" s="864"/>
      <c r="G23" s="864"/>
      <c r="H23" s="864"/>
      <c r="I23" s="864"/>
      <c r="J23" s="925"/>
    </row>
    <row r="24" spans="2:13" s="846" customFormat="1" x14ac:dyDescent="0.2">
      <c r="B24" s="926">
        <v>13</v>
      </c>
      <c r="C24" s="927"/>
      <c r="D24" s="927"/>
      <c r="E24" s="870"/>
      <c r="F24" s="870"/>
      <c r="G24" s="870"/>
      <c r="H24" s="870"/>
      <c r="I24" s="870"/>
      <c r="J24" s="928"/>
    </row>
    <row r="25" spans="2:13" s="846" customFormat="1" x14ac:dyDescent="0.2">
      <c r="B25" s="929">
        <v>14</v>
      </c>
      <c r="C25" s="930" t="s">
        <v>429</v>
      </c>
      <c r="D25" s="931"/>
      <c r="E25" s="932">
        <v>0</v>
      </c>
      <c r="F25" s="932">
        <v>0</v>
      </c>
      <c r="G25" s="932">
        <v>0</v>
      </c>
      <c r="H25" s="932">
        <v>0</v>
      </c>
      <c r="I25" s="933"/>
      <c r="J25" s="934"/>
    </row>
    <row r="26" spans="2:13" s="846" customFormat="1" x14ac:dyDescent="0.2">
      <c r="B26" s="929">
        <v>15</v>
      </c>
      <c r="C26" s="930" t="s">
        <v>430</v>
      </c>
      <c r="D26" s="931"/>
      <c r="E26" s="932">
        <v>0</v>
      </c>
      <c r="F26" s="932">
        <v>0</v>
      </c>
      <c r="G26" s="932">
        <v>0</v>
      </c>
      <c r="H26" s="932">
        <v>0</v>
      </c>
      <c r="I26" s="933"/>
      <c r="J26" s="934"/>
    </row>
    <row r="27" spans="2:13" s="846" customFormat="1" ht="13.5" thickBot="1" x14ac:dyDescent="0.25">
      <c r="B27" s="935">
        <v>16</v>
      </c>
      <c r="C27" s="936" t="s">
        <v>411</v>
      </c>
      <c r="D27" s="937"/>
      <c r="E27" s="938">
        <v>0</v>
      </c>
      <c r="F27" s="938">
        <v>0</v>
      </c>
      <c r="G27" s="956">
        <v>0</v>
      </c>
      <c r="H27" s="939"/>
      <c r="I27" s="939">
        <v>0</v>
      </c>
      <c r="J27" s="940">
        <v>0</v>
      </c>
    </row>
    <row r="28" spans="2:13" x14ac:dyDescent="0.2"/>
    <row r="29" spans="2:13" x14ac:dyDescent="0.2"/>
    <row r="30" spans="2:13" x14ac:dyDescent="0.2"/>
    <row r="31" spans="2:13" x14ac:dyDescent="0.2"/>
    <row r="32" spans="2:13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  <row r="46" x14ac:dyDescent="0.2"/>
    <row r="47" x14ac:dyDescent="0.2"/>
    <row r="48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</sheetData>
  <mergeCells count="7">
    <mergeCell ref="E8:G8"/>
    <mergeCell ref="I8:I9"/>
    <mergeCell ref="J8:J9"/>
    <mergeCell ref="B2:J2"/>
    <mergeCell ref="B3:J3"/>
    <mergeCell ref="B4:J4"/>
    <mergeCell ref="B6:J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38"/>
  <sheetViews>
    <sheetView showGridLines="0" zoomScale="80" zoomScaleNormal="80" workbookViewId="0">
      <selection activeCell="J9" sqref="J9"/>
    </sheetView>
  </sheetViews>
  <sheetFormatPr defaultColWidth="9.140625" defaultRowHeight="12.75" x14ac:dyDescent="0.2"/>
  <cols>
    <col min="1" max="1" width="1.42578125" style="1" customWidth="1"/>
    <col min="2" max="2" width="1.28515625" style="3" customWidth="1"/>
    <col min="3" max="3" width="2.28515625" style="1" customWidth="1"/>
    <col min="4" max="4" width="4.140625" style="684" customWidth="1"/>
    <col min="5" max="5" width="4.5703125" style="1" customWidth="1"/>
    <col min="6" max="6" width="53" style="679" customWidth="1"/>
    <col min="7" max="7" width="7.28515625" style="671" customWidth="1"/>
    <col min="8" max="8" width="17.7109375" style="739" customWidth="1"/>
    <col min="9" max="9" width="23.28515625" style="739" customWidth="1"/>
    <col min="10" max="10" width="25" style="772" customWidth="1"/>
    <col min="11" max="11" width="4.42578125" style="733" customWidth="1"/>
    <col min="12" max="12" width="9.140625" style="1" customWidth="1"/>
    <col min="13" max="16384" width="9.140625" style="1"/>
  </cols>
  <sheetData>
    <row r="1" spans="2:11" ht="7.5" customHeight="1" thickBot="1" x14ac:dyDescent="0.25"/>
    <row r="2" spans="2:11" x14ac:dyDescent="0.2">
      <c r="B2" s="644"/>
      <c r="C2" s="645"/>
      <c r="D2" s="685"/>
      <c r="E2" s="645"/>
      <c r="F2" s="680"/>
      <c r="G2" s="672"/>
      <c r="H2" s="740"/>
      <c r="I2" s="740"/>
      <c r="J2" s="773"/>
      <c r="K2" s="755"/>
    </row>
    <row r="3" spans="2:11" ht="15" x14ac:dyDescent="0.25">
      <c r="B3" s="993" t="s">
        <v>352</v>
      </c>
      <c r="C3" s="994"/>
      <c r="D3" s="994"/>
      <c r="E3" s="994"/>
      <c r="F3" s="994"/>
      <c r="G3" s="994"/>
      <c r="H3" s="994"/>
      <c r="I3" s="994"/>
      <c r="J3" s="994"/>
      <c r="K3" s="995"/>
    </row>
    <row r="4" spans="2:11" ht="15" x14ac:dyDescent="0.25">
      <c r="B4" s="993" t="s">
        <v>394</v>
      </c>
      <c r="C4" s="994"/>
      <c r="D4" s="994"/>
      <c r="E4" s="994"/>
      <c r="F4" s="994"/>
      <c r="G4" s="994"/>
      <c r="H4" s="994"/>
      <c r="I4" s="994"/>
      <c r="J4" s="994"/>
      <c r="K4" s="995"/>
    </row>
    <row r="5" spans="2:11" ht="15" x14ac:dyDescent="0.25">
      <c r="B5" s="993" t="s">
        <v>353</v>
      </c>
      <c r="C5" s="994"/>
      <c r="D5" s="994"/>
      <c r="E5" s="994"/>
      <c r="F5" s="994"/>
      <c r="G5" s="994"/>
      <c r="H5" s="994"/>
      <c r="I5" s="994"/>
      <c r="J5" s="994"/>
      <c r="K5" s="995"/>
    </row>
    <row r="6" spans="2:11" ht="3" customHeight="1" x14ac:dyDescent="0.25">
      <c r="B6" s="750"/>
      <c r="C6" s="691"/>
      <c r="D6" s="751"/>
      <c r="E6" s="691"/>
      <c r="F6" s="691"/>
      <c r="G6" s="691"/>
      <c r="H6" s="752"/>
      <c r="I6" s="752"/>
      <c r="J6" s="752"/>
      <c r="K6" s="757"/>
    </row>
    <row r="7" spans="2:11" s="776" customFormat="1" ht="27.75" customHeight="1" thickBot="1" x14ac:dyDescent="0.3">
      <c r="B7" s="775"/>
      <c r="C7" s="784" t="s">
        <v>390</v>
      </c>
      <c r="D7" s="777"/>
      <c r="E7" s="777"/>
      <c r="F7" s="778"/>
      <c r="G7" s="779"/>
      <c r="H7" s="780" t="s">
        <v>389</v>
      </c>
      <c r="I7" s="781" t="s">
        <v>56</v>
      </c>
      <c r="J7" s="781" t="s">
        <v>391</v>
      </c>
      <c r="K7" s="782"/>
    </row>
    <row r="8" spans="2:11" x14ac:dyDescent="0.2">
      <c r="B8" s="694"/>
      <c r="C8" s="649"/>
      <c r="D8" s="686"/>
      <c r="E8" s="647"/>
      <c r="F8" s="681"/>
      <c r="G8" s="656"/>
      <c r="H8" s="742"/>
      <c r="I8" s="742"/>
      <c r="J8" s="742"/>
      <c r="K8" s="756"/>
    </row>
    <row r="9" spans="2:11" x14ac:dyDescent="0.2">
      <c r="B9" s="692"/>
      <c r="C9" s="647"/>
      <c r="D9" s="686" t="s">
        <v>0</v>
      </c>
      <c r="E9" s="647" t="s">
        <v>38</v>
      </c>
      <c r="F9" s="681"/>
      <c r="G9" s="656"/>
      <c r="H9" s="743">
        <f>'FAFVPL - Equity'!G23+'FAFVPL - Equity'!G16+'FAFVPL - Debt'!H15+'FAFVPL - Debt'!H22+'FAFVPL - Debt'!H28+'FAFVPL - Debt'!H34+'FAFVPL - Funds'!H75+'FAFVPL - Funds'!H41</f>
        <v>0</v>
      </c>
      <c r="I9" s="652"/>
      <c r="J9" s="742">
        <f>H9-I9</f>
        <v>0</v>
      </c>
      <c r="K9" s="756"/>
    </row>
    <row r="10" spans="2:11" x14ac:dyDescent="0.2">
      <c r="B10" s="692"/>
      <c r="C10" s="647"/>
      <c r="D10" s="686" t="s">
        <v>3</v>
      </c>
      <c r="E10" s="647" t="s">
        <v>39</v>
      </c>
      <c r="F10" s="681"/>
      <c r="G10" s="656"/>
      <c r="H10" s="744">
        <f>HTM!I28</f>
        <v>0</v>
      </c>
      <c r="I10" s="652"/>
      <c r="J10" s="742">
        <f>H10-I10</f>
        <v>0</v>
      </c>
      <c r="K10" s="756"/>
    </row>
    <row r="11" spans="2:11" x14ac:dyDescent="0.2">
      <c r="B11" s="692"/>
      <c r="C11" s="647"/>
      <c r="D11" s="686" t="s">
        <v>55</v>
      </c>
      <c r="E11" s="647" t="s">
        <v>40</v>
      </c>
      <c r="F11" s="681"/>
      <c r="G11" s="656"/>
      <c r="H11" s="744">
        <f>'AFS - Debt'!L26+'AFS - Equity'!$G$21+'AFS - Funds'!I12+'AFS - Funds'!I18+'AFS - Funds'!I24+'AFS - Funds'!I41</f>
        <v>0</v>
      </c>
      <c r="I11" s="652"/>
      <c r="J11" s="742">
        <f>H11-I11</f>
        <v>0</v>
      </c>
      <c r="K11" s="756"/>
    </row>
    <row r="12" spans="2:11" x14ac:dyDescent="0.2">
      <c r="B12" s="692"/>
      <c r="C12" s="647"/>
      <c r="D12" s="686" t="s">
        <v>58</v>
      </c>
      <c r="E12" s="647" t="s">
        <v>44</v>
      </c>
      <c r="F12" s="681"/>
      <c r="G12" s="656"/>
      <c r="H12" s="744">
        <f>'Time Deposits'!I22</f>
        <v>0</v>
      </c>
      <c r="I12" s="652"/>
      <c r="J12" s="742">
        <f>H12-I12</f>
        <v>0</v>
      </c>
      <c r="K12" s="756"/>
    </row>
    <row r="13" spans="2:11" x14ac:dyDescent="0.2">
      <c r="B13" s="692"/>
      <c r="C13" s="647"/>
      <c r="D13" s="686" t="s">
        <v>371</v>
      </c>
      <c r="E13" s="647" t="s">
        <v>45</v>
      </c>
      <c r="F13" s="681"/>
      <c r="G13" s="656"/>
      <c r="H13" s="744">
        <f>'RE Mortgage Loan'!G24+'Collateral Loan'!G23+'Guaranteed Loan'!H22+'Chattel Mortgage'!H22+'Notes Rec'!I21+'Housing Loan'!I20+'Car Loan'!J21+'Low Cost Housing'!I21+'Money Mortgage'!I21+'Sales Contract Loans Rec'!H21+'Loans Rec - Unquoted Debt Sec'!J20+'Salary Loans'!H22+'Salary Loans'!H35+'Other Loans'!H24</f>
        <v>0</v>
      </c>
      <c r="I13" s="652"/>
      <c r="J13" s="742">
        <f t="shared" ref="J13:J21" si="0">H13-I13</f>
        <v>0</v>
      </c>
      <c r="K13" s="756"/>
    </row>
    <row r="14" spans="2:11" x14ac:dyDescent="0.2">
      <c r="B14" s="692"/>
      <c r="C14" s="647"/>
      <c r="D14" s="686" t="s">
        <v>372</v>
      </c>
      <c r="E14" s="647" t="s">
        <v>46</v>
      </c>
      <c r="F14" s="681"/>
      <c r="G14" s="656"/>
      <c r="H14" s="744">
        <f>'Inv in Sub,Assoc,JV'!K31</f>
        <v>0</v>
      </c>
      <c r="I14" s="652"/>
      <c r="J14" s="742">
        <f t="shared" si="0"/>
        <v>0</v>
      </c>
      <c r="K14" s="756"/>
    </row>
    <row r="15" spans="2:11" x14ac:dyDescent="0.2">
      <c r="B15" s="692"/>
      <c r="C15" s="647"/>
      <c r="D15" s="686" t="s">
        <v>373</v>
      </c>
      <c r="E15" s="647" t="s">
        <v>47</v>
      </c>
      <c r="F15" s="681"/>
      <c r="G15" s="656"/>
      <c r="H15" s="744">
        <f>'Prop and Equipment'!O40+'PandE - OFF - IT EQUIP - TRANS'!J46</f>
        <v>0</v>
      </c>
      <c r="I15" s="652"/>
      <c r="J15" s="742">
        <f t="shared" si="0"/>
        <v>0</v>
      </c>
      <c r="K15" s="756"/>
    </row>
    <row r="16" spans="2:11" x14ac:dyDescent="0.2">
      <c r="B16" s="692"/>
      <c r="C16" s="647"/>
      <c r="D16" s="686" t="s">
        <v>374</v>
      </c>
      <c r="E16" s="647" t="s">
        <v>48</v>
      </c>
      <c r="F16" s="681"/>
      <c r="G16" s="656"/>
      <c r="H16" s="744">
        <f>'Investment Prop'!M45</f>
        <v>0</v>
      </c>
      <c r="I16" s="652"/>
      <c r="J16" s="742">
        <f t="shared" si="0"/>
        <v>0</v>
      </c>
      <c r="K16" s="756"/>
    </row>
    <row r="17" spans="2:11" x14ac:dyDescent="0.2">
      <c r="B17" s="692"/>
      <c r="C17" s="647"/>
      <c r="D17" s="686" t="s">
        <v>375</v>
      </c>
      <c r="E17" s="647" t="s">
        <v>49</v>
      </c>
      <c r="F17" s="681"/>
      <c r="G17" s="656"/>
      <c r="H17" s="744">
        <f>NCAHS!M17</f>
        <v>0</v>
      </c>
      <c r="I17" s="652"/>
      <c r="J17" s="742">
        <f t="shared" si="0"/>
        <v>0</v>
      </c>
      <c r="K17" s="756"/>
    </row>
    <row r="18" spans="2:11" x14ac:dyDescent="0.2">
      <c r="B18" s="692"/>
      <c r="C18" s="647"/>
      <c r="D18" s="686" t="s">
        <v>376</v>
      </c>
      <c r="E18" s="647" t="s">
        <v>50</v>
      </c>
      <c r="F18" s="681"/>
      <c r="G18" s="656"/>
      <c r="H18" s="744">
        <f>'Security Fund'!D6</f>
        <v>0</v>
      </c>
      <c r="I18" s="652"/>
      <c r="J18" s="742">
        <f t="shared" si="0"/>
        <v>0</v>
      </c>
      <c r="K18" s="756"/>
    </row>
    <row r="19" spans="2:11" x14ac:dyDescent="0.2">
      <c r="B19" s="692"/>
      <c r="C19" s="647"/>
      <c r="D19" s="686" t="s">
        <v>377</v>
      </c>
      <c r="E19" s="647" t="s">
        <v>51</v>
      </c>
      <c r="F19" s="681"/>
      <c r="G19" s="656"/>
      <c r="H19" s="744">
        <f>'Derivative Asset'!F29</f>
        <v>0</v>
      </c>
      <c r="I19" s="652"/>
      <c r="J19" s="742">
        <f t="shared" si="0"/>
        <v>0</v>
      </c>
      <c r="K19" s="756"/>
    </row>
    <row r="20" spans="2:11" x14ac:dyDescent="0.2">
      <c r="B20" s="692"/>
      <c r="C20" s="647"/>
      <c r="D20" s="686" t="s">
        <v>378</v>
      </c>
      <c r="E20" s="647" t="s">
        <v>396</v>
      </c>
      <c r="F20" s="681"/>
      <c r="G20" s="656"/>
      <c r="H20" s="744">
        <f>'Segregated Funds'!C11</f>
        <v>0</v>
      </c>
      <c r="I20" s="652"/>
      <c r="J20" s="742">
        <f t="shared" si="0"/>
        <v>0</v>
      </c>
      <c r="K20" s="756"/>
    </row>
    <row r="21" spans="2:11" x14ac:dyDescent="0.2">
      <c r="B21" s="692"/>
      <c r="C21" s="647"/>
      <c r="D21" s="686" t="s">
        <v>398</v>
      </c>
      <c r="E21" s="647" t="s">
        <v>52</v>
      </c>
      <c r="F21" s="681"/>
      <c r="G21" s="656"/>
      <c r="H21" s="745">
        <f>'Other Asset'!F31</f>
        <v>0</v>
      </c>
      <c r="I21" s="640"/>
      <c r="J21" s="774">
        <f t="shared" si="0"/>
        <v>0</v>
      </c>
      <c r="K21" s="756"/>
    </row>
    <row r="22" spans="2:11" x14ac:dyDescent="0.2">
      <c r="B22" s="692"/>
      <c r="C22" s="647"/>
      <c r="D22" s="686"/>
      <c r="E22" s="647"/>
      <c r="F22" s="681"/>
      <c r="G22" s="656"/>
      <c r="H22" s="741"/>
      <c r="I22" s="741"/>
      <c r="J22" s="742"/>
      <c r="K22" s="756"/>
    </row>
    <row r="23" spans="2:11" s="2" customFormat="1" ht="13.5" thickBot="1" x14ac:dyDescent="0.25">
      <c r="B23" s="694"/>
      <c r="C23" s="649" t="s">
        <v>347</v>
      </c>
      <c r="D23" s="687"/>
      <c r="E23" s="649"/>
      <c r="F23" s="682"/>
      <c r="G23" s="673"/>
      <c r="H23" s="747">
        <f>SUM(H9:H21)</f>
        <v>0</v>
      </c>
      <c r="I23" s="783">
        <f>SUM(I9:I21)</f>
        <v>0</v>
      </c>
      <c r="J23" s="783">
        <f>SUM(J9:J21)</f>
        <v>0</v>
      </c>
      <c r="K23" s="758"/>
    </row>
    <row r="24" spans="2:11" s="2" customFormat="1" ht="13.5" thickTop="1" x14ac:dyDescent="0.2">
      <c r="B24" s="694"/>
      <c r="C24" s="649"/>
      <c r="D24" s="687"/>
      <c r="E24" s="649"/>
      <c r="F24" s="682"/>
      <c r="G24" s="673"/>
      <c r="H24" s="785"/>
      <c r="I24" s="742"/>
      <c r="J24" s="742"/>
      <c r="K24" s="758"/>
    </row>
    <row r="25" spans="2:11" s="2" customFormat="1" x14ac:dyDescent="0.2">
      <c r="B25" s="694"/>
      <c r="C25" s="649"/>
      <c r="D25" s="687"/>
      <c r="E25" s="649"/>
      <c r="F25" s="682"/>
      <c r="G25" s="673"/>
      <c r="H25" s="785"/>
      <c r="I25" s="742"/>
      <c r="J25" s="742"/>
      <c r="K25" s="758"/>
    </row>
    <row r="26" spans="2:11" s="2" customFormat="1" x14ac:dyDescent="0.2">
      <c r="B26" s="675"/>
      <c r="C26" s="649" t="s">
        <v>369</v>
      </c>
      <c r="D26" s="687"/>
      <c r="E26" s="649"/>
      <c r="F26" s="682"/>
      <c r="G26" s="673"/>
      <c r="H26" s="653"/>
      <c r="I26" s="651"/>
      <c r="J26" s="702"/>
      <c r="K26" s="788"/>
    </row>
    <row r="27" spans="2:11" x14ac:dyDescent="0.2">
      <c r="B27" s="692"/>
      <c r="C27" s="647"/>
      <c r="D27" s="686"/>
      <c r="E27" s="647"/>
      <c r="F27" s="681"/>
      <c r="G27" s="656"/>
      <c r="H27" s="648"/>
      <c r="I27" s="648"/>
      <c r="J27" s="701"/>
      <c r="K27" s="676"/>
    </row>
    <row r="28" spans="2:11" x14ac:dyDescent="0.2">
      <c r="B28" s="692"/>
      <c r="C28" s="650" t="s">
        <v>54</v>
      </c>
      <c r="D28" s="650"/>
      <c r="E28" s="650"/>
      <c r="F28" s="681"/>
      <c r="G28" s="656"/>
      <c r="H28" s="648"/>
      <c r="I28" s="652"/>
      <c r="J28" s="701"/>
      <c r="K28" s="676"/>
    </row>
    <row r="29" spans="2:11" x14ac:dyDescent="0.2">
      <c r="B29" s="692"/>
      <c r="C29" s="647"/>
      <c r="D29" s="686"/>
      <c r="E29" s="647"/>
      <c r="F29" s="681"/>
      <c r="G29" s="656"/>
      <c r="H29" s="648"/>
      <c r="I29" s="648"/>
      <c r="J29" s="701"/>
      <c r="K29" s="676"/>
    </row>
    <row r="30" spans="2:11" ht="13.5" thickBot="1" x14ac:dyDescent="0.25">
      <c r="B30" s="692"/>
      <c r="C30" s="649" t="s">
        <v>41</v>
      </c>
      <c r="D30" s="686"/>
      <c r="E30" s="647"/>
      <c r="F30" s="681"/>
      <c r="G30" s="656"/>
      <c r="H30" s="648"/>
      <c r="I30" s="648"/>
      <c r="J30" s="701"/>
      <c r="K30" s="676"/>
    </row>
    <row r="31" spans="2:11" ht="15" customHeight="1" x14ac:dyDescent="0.2">
      <c r="B31" s="692"/>
      <c r="C31" s="984" t="s">
        <v>393</v>
      </c>
      <c r="D31" s="985"/>
      <c r="E31" s="985"/>
      <c r="F31" s="985"/>
      <c r="G31" s="985"/>
      <c r="H31" s="985"/>
      <c r="I31" s="985"/>
      <c r="J31" s="986"/>
      <c r="K31" s="676"/>
    </row>
    <row r="32" spans="2:11" ht="15" customHeight="1" x14ac:dyDescent="0.2">
      <c r="B32" s="692"/>
      <c r="C32" s="987"/>
      <c r="D32" s="988"/>
      <c r="E32" s="988"/>
      <c r="F32" s="988"/>
      <c r="G32" s="988"/>
      <c r="H32" s="988"/>
      <c r="I32" s="988"/>
      <c r="J32" s="989"/>
      <c r="K32" s="676"/>
    </row>
    <row r="33" spans="2:11" ht="15" customHeight="1" x14ac:dyDescent="0.2">
      <c r="B33" s="692"/>
      <c r="C33" s="987"/>
      <c r="D33" s="988"/>
      <c r="E33" s="988"/>
      <c r="F33" s="988"/>
      <c r="G33" s="988"/>
      <c r="H33" s="988"/>
      <c r="I33" s="988"/>
      <c r="J33" s="989"/>
      <c r="K33" s="676"/>
    </row>
    <row r="34" spans="2:11" ht="15" customHeight="1" x14ac:dyDescent="0.2">
      <c r="B34" s="692"/>
      <c r="C34" s="987"/>
      <c r="D34" s="988"/>
      <c r="E34" s="988"/>
      <c r="F34" s="988"/>
      <c r="G34" s="988"/>
      <c r="H34" s="988"/>
      <c r="I34" s="988"/>
      <c r="J34" s="989"/>
      <c r="K34" s="676"/>
    </row>
    <row r="35" spans="2:11" ht="15" customHeight="1" thickBot="1" x14ac:dyDescent="0.25">
      <c r="B35" s="692"/>
      <c r="C35" s="990"/>
      <c r="D35" s="991"/>
      <c r="E35" s="991"/>
      <c r="F35" s="991"/>
      <c r="G35" s="991"/>
      <c r="H35" s="991"/>
      <c r="I35" s="991"/>
      <c r="J35" s="992"/>
      <c r="K35" s="676"/>
    </row>
    <row r="36" spans="2:11" ht="13.5" thickBot="1" x14ac:dyDescent="0.25">
      <c r="B36" s="693"/>
      <c r="C36" s="654"/>
      <c r="D36" s="688"/>
      <c r="E36" s="654"/>
      <c r="F36" s="683"/>
      <c r="G36" s="674"/>
      <c r="H36" s="655"/>
      <c r="I36" s="655"/>
      <c r="J36" s="787"/>
      <c r="K36" s="677"/>
    </row>
    <row r="37" spans="2:11" x14ac:dyDescent="0.2">
      <c r="K37" s="786"/>
    </row>
    <row r="38" spans="2:11" x14ac:dyDescent="0.2">
      <c r="C38" s="789" t="s">
        <v>392</v>
      </c>
      <c r="K38" s="786"/>
    </row>
  </sheetData>
  <mergeCells count="4">
    <mergeCell ref="B3:K3"/>
    <mergeCell ref="B4:K4"/>
    <mergeCell ref="B5:K5"/>
    <mergeCell ref="C31:J35"/>
  </mergeCells>
  <conditionalFormatting sqref="H12:H21">
    <cfRule type="containsText" dxfId="3" priority="8" operator="containsText" text="Input Data">
      <formula>NOT(ISERROR(SEARCH("Input Data",H12)))</formula>
    </cfRule>
  </conditionalFormatting>
  <conditionalFormatting sqref="H9:I9 H10:H11 I10:I21">
    <cfRule type="containsText" dxfId="2" priority="7" operator="containsText" text="Input Data">
      <formula>NOT(ISERROR(SEARCH("Input Data",H9)))</formula>
    </cfRule>
  </conditionalFormatting>
  <conditionalFormatting sqref="I28">
    <cfRule type="containsText" dxfId="1" priority="2" operator="containsText" text="Input Data">
      <formula>NOT(ISERROR(SEARCH("Input Data",I28)))</formula>
    </cfRule>
  </conditionalFormatting>
  <conditionalFormatting sqref="I26">
    <cfRule type="containsText" dxfId="0" priority="1" operator="containsText" text="Input Data">
      <formula>NOT(ISERROR(SEARCH("Input Data",I26)))</formula>
    </cfRule>
  </conditionalFormatting>
  <printOptions gridLines="1"/>
  <pageMargins left="0.2" right="0.2" top="0.25" bottom="0.25" header="0.3" footer="0.3"/>
  <pageSetup paperSize="5" orientation="portrait" horizontalDpi="4294967294" verticalDpi="4294967294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49"/>
  <sheetViews>
    <sheetView topLeftCell="B1" workbookViewId="0">
      <selection activeCell="F16" sqref="F16"/>
    </sheetView>
  </sheetViews>
  <sheetFormatPr defaultColWidth="0" defaultRowHeight="0" customHeight="1" zeroHeight="1" x14ac:dyDescent="0.2"/>
  <cols>
    <col min="1" max="1" width="9.140625" style="941" customWidth="1"/>
    <col min="2" max="2" width="4.7109375" style="941" customWidth="1"/>
    <col min="3" max="3" width="7.7109375" style="941" customWidth="1"/>
    <col min="4" max="4" width="68.85546875" style="941" customWidth="1"/>
    <col min="5" max="6" width="16.7109375" style="941" customWidth="1"/>
    <col min="7" max="8" width="9.140625" style="941" customWidth="1"/>
    <col min="9" max="21" width="0" style="941" hidden="1" customWidth="1"/>
    <col min="22" max="16384" width="9.140625" style="941" hidden="1"/>
  </cols>
  <sheetData>
    <row r="1" spans="3:6" ht="12.75" x14ac:dyDescent="0.2"/>
    <row r="2" spans="3:6" ht="12.75" x14ac:dyDescent="0.2">
      <c r="C2" s="1218" t="str">
        <f>Reinsurance!A1</f>
        <v>NAME OF INSURANCE COMPANY</v>
      </c>
      <c r="D2" s="1218"/>
      <c r="E2" s="1218"/>
      <c r="F2" s="1218"/>
    </row>
    <row r="3" spans="3:6" ht="12.75" x14ac:dyDescent="0.2">
      <c r="C3" s="1218" t="str">
        <f>Reinsurance!A2</f>
        <v>STATEMENT OF CAPITAL, RESERVES AND SURPLUS INVESTMENTS</v>
      </c>
      <c r="D3" s="1218"/>
      <c r="E3" s="1218"/>
      <c r="F3" s="1218"/>
    </row>
    <row r="4" spans="3:6" ht="12.75" x14ac:dyDescent="0.2">
      <c r="C4" s="1218" t="str">
        <f>Reinsurance!A3</f>
        <v>AS OF DATE</v>
      </c>
      <c r="D4" s="1218"/>
      <c r="E4" s="1218"/>
      <c r="F4" s="1218"/>
    </row>
    <row r="5" spans="3:6" ht="12.75" x14ac:dyDescent="0.2">
      <c r="C5" s="953"/>
      <c r="D5" s="953"/>
      <c r="E5" s="953"/>
      <c r="F5" s="953"/>
    </row>
    <row r="6" spans="3:6" ht="12.75" x14ac:dyDescent="0.2">
      <c r="C6" s="1219" t="s">
        <v>448</v>
      </c>
      <c r="D6" s="1219"/>
      <c r="E6" s="1219"/>
      <c r="F6" s="1219"/>
    </row>
    <row r="7" spans="3:6" ht="8.25" customHeight="1" thickBot="1" x14ac:dyDescent="0.25">
      <c r="C7" s="942"/>
      <c r="D7" s="942"/>
      <c r="E7" s="942"/>
      <c r="F7" s="942"/>
    </row>
    <row r="8" spans="3:6" ht="18" customHeight="1" x14ac:dyDescent="0.2">
      <c r="C8" s="943"/>
      <c r="D8" s="944"/>
      <c r="E8" s="1220" t="s">
        <v>444</v>
      </c>
      <c r="F8" s="1220" t="s">
        <v>383</v>
      </c>
    </row>
    <row r="9" spans="3:6" ht="13.5" thickBot="1" x14ac:dyDescent="0.25">
      <c r="C9" s="945"/>
      <c r="D9" s="946"/>
      <c r="E9" s="1221"/>
      <c r="F9" s="1221"/>
    </row>
    <row r="10" spans="3:6" ht="12.75" x14ac:dyDescent="0.2">
      <c r="C10" s="947">
        <v>1</v>
      </c>
      <c r="D10" s="948" t="s">
        <v>439</v>
      </c>
      <c r="E10" s="949"/>
      <c r="F10" s="949"/>
    </row>
    <row r="11" spans="3:6" ht="12.75" x14ac:dyDescent="0.2">
      <c r="C11" s="947">
        <v>2</v>
      </c>
      <c r="D11" s="948" t="s">
        <v>442</v>
      </c>
      <c r="E11" s="949"/>
      <c r="F11" s="949"/>
    </row>
    <row r="12" spans="3:6" ht="12.75" x14ac:dyDescent="0.2">
      <c r="C12" s="947" t="s">
        <v>393</v>
      </c>
      <c r="D12" s="948" t="s">
        <v>440</v>
      </c>
      <c r="E12" s="949"/>
      <c r="F12" s="949"/>
    </row>
    <row r="13" spans="3:6" ht="12.75" x14ac:dyDescent="0.2">
      <c r="C13" s="947" t="s">
        <v>393</v>
      </c>
      <c r="D13" s="948" t="s">
        <v>441</v>
      </c>
      <c r="E13" s="949"/>
      <c r="F13" s="949"/>
    </row>
    <row r="14" spans="3:6" ht="12.75" x14ac:dyDescent="0.2">
      <c r="C14" s="950">
        <v>3</v>
      </c>
      <c r="D14" s="951" t="s">
        <v>443</v>
      </c>
      <c r="E14" s="949"/>
      <c r="F14" s="949"/>
    </row>
    <row r="15" spans="3:6" ht="15" x14ac:dyDescent="0.35">
      <c r="C15" s="950">
        <v>4</v>
      </c>
      <c r="D15" s="951" t="s">
        <v>445</v>
      </c>
      <c r="E15" s="952">
        <v>0</v>
      </c>
      <c r="F15" s="952">
        <v>0</v>
      </c>
    </row>
    <row r="16" spans="3:6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0" hidden="1" customHeight="1" x14ac:dyDescent="0.2"/>
    <row r="47" ht="0" hidden="1" customHeight="1" x14ac:dyDescent="0.2"/>
    <row r="48" ht="0" hidden="1" customHeight="1" x14ac:dyDescent="0.2"/>
    <row r="49" ht="0" hidden="1" customHeight="1" x14ac:dyDescent="0.2"/>
  </sheetData>
  <mergeCells count="6">
    <mergeCell ref="C2:F2"/>
    <mergeCell ref="C3:F3"/>
    <mergeCell ref="C4:F4"/>
    <mergeCell ref="C6:F6"/>
    <mergeCell ref="E8:E9"/>
    <mergeCell ref="F8:F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 tint="0.39997558519241921"/>
    <pageSetUpPr fitToPage="1"/>
  </sheetPr>
  <dimension ref="A1:K23"/>
  <sheetViews>
    <sheetView showGridLines="0" zoomScale="80" zoomScaleNormal="80" zoomScaleSheetLayoutView="80" zoomScalePageLayoutView="60" workbookViewId="0">
      <selection activeCell="I22" sqref="I22"/>
    </sheetView>
  </sheetViews>
  <sheetFormatPr defaultRowHeight="12.75" customHeight="1" x14ac:dyDescent="0.2"/>
  <cols>
    <col min="1" max="1" width="2.42578125" style="28" customWidth="1"/>
    <col min="2" max="2" width="1.85546875" style="28" customWidth="1"/>
    <col min="3" max="3" width="31.140625" style="28" customWidth="1"/>
    <col min="4" max="4" width="18.42578125" style="28" customWidth="1"/>
    <col min="5" max="5" width="15" style="28" bestFit="1" customWidth="1"/>
    <col min="6" max="7" width="10.7109375" style="539" customWidth="1"/>
    <col min="8" max="8" width="10.7109375" style="503" customWidth="1"/>
    <col min="9" max="9" width="10.7109375" style="121" customWidth="1"/>
    <col min="10" max="10" width="14.7109375" style="28" customWidth="1"/>
    <col min="11" max="11" width="7.28515625" style="28" customWidth="1"/>
    <col min="12" max="248" width="9.140625" style="28"/>
    <col min="249" max="249" width="2.42578125" style="28" customWidth="1"/>
    <col min="250" max="250" width="1.85546875" style="28" customWidth="1"/>
    <col min="251" max="251" width="31.140625" style="28" customWidth="1"/>
    <col min="252" max="252" width="18.42578125" style="28" customWidth="1"/>
    <col min="253" max="253" width="15" style="28" bestFit="1" customWidth="1"/>
    <col min="254" max="255" width="10.7109375" style="28" customWidth="1"/>
    <col min="256" max="256" width="16.7109375" style="28" customWidth="1"/>
    <col min="257" max="257" width="11.7109375" style="28" customWidth="1"/>
    <col min="258" max="258" width="10.7109375" style="28" customWidth="1"/>
    <col min="259" max="259" width="16" style="28" customWidth="1"/>
    <col min="260" max="261" width="9.42578125" style="28" customWidth="1"/>
    <col min="262" max="262" width="12.140625" style="28" customWidth="1"/>
    <col min="263" max="263" width="9.42578125" style="28" customWidth="1"/>
    <col min="264" max="264" width="21.7109375" style="28" customWidth="1"/>
    <col min="265" max="266" width="14.7109375" style="28" customWidth="1"/>
    <col min="267" max="267" width="7.28515625" style="28" customWidth="1"/>
    <col min="268" max="504" width="9.140625" style="28"/>
    <col min="505" max="505" width="2.42578125" style="28" customWidth="1"/>
    <col min="506" max="506" width="1.85546875" style="28" customWidth="1"/>
    <col min="507" max="507" width="31.140625" style="28" customWidth="1"/>
    <col min="508" max="508" width="18.42578125" style="28" customWidth="1"/>
    <col min="509" max="509" width="15" style="28" bestFit="1" customWidth="1"/>
    <col min="510" max="511" width="10.7109375" style="28" customWidth="1"/>
    <col min="512" max="512" width="16.7109375" style="28" customWidth="1"/>
    <col min="513" max="513" width="11.7109375" style="28" customWidth="1"/>
    <col min="514" max="514" width="10.7109375" style="28" customWidth="1"/>
    <col min="515" max="515" width="16" style="28" customWidth="1"/>
    <col min="516" max="517" width="9.42578125" style="28" customWidth="1"/>
    <col min="518" max="518" width="12.140625" style="28" customWidth="1"/>
    <col min="519" max="519" width="9.42578125" style="28" customWidth="1"/>
    <col min="520" max="520" width="21.7109375" style="28" customWidth="1"/>
    <col min="521" max="522" width="14.7109375" style="28" customWidth="1"/>
    <col min="523" max="523" width="7.28515625" style="28" customWidth="1"/>
    <col min="524" max="760" width="9.140625" style="28"/>
    <col min="761" max="761" width="2.42578125" style="28" customWidth="1"/>
    <col min="762" max="762" width="1.85546875" style="28" customWidth="1"/>
    <col min="763" max="763" width="31.140625" style="28" customWidth="1"/>
    <col min="764" max="764" width="18.42578125" style="28" customWidth="1"/>
    <col min="765" max="765" width="15" style="28" bestFit="1" customWidth="1"/>
    <col min="766" max="767" width="10.7109375" style="28" customWidth="1"/>
    <col min="768" max="768" width="16.7109375" style="28" customWidth="1"/>
    <col min="769" max="769" width="11.7109375" style="28" customWidth="1"/>
    <col min="770" max="770" width="10.7109375" style="28" customWidth="1"/>
    <col min="771" max="771" width="16" style="28" customWidth="1"/>
    <col min="772" max="773" width="9.42578125" style="28" customWidth="1"/>
    <col min="774" max="774" width="12.140625" style="28" customWidth="1"/>
    <col min="775" max="775" width="9.42578125" style="28" customWidth="1"/>
    <col min="776" max="776" width="21.7109375" style="28" customWidth="1"/>
    <col min="777" max="778" width="14.7109375" style="28" customWidth="1"/>
    <col min="779" max="779" width="7.28515625" style="28" customWidth="1"/>
    <col min="780" max="1016" width="9.140625" style="28"/>
    <col min="1017" max="1017" width="2.42578125" style="28" customWidth="1"/>
    <col min="1018" max="1018" width="1.85546875" style="28" customWidth="1"/>
    <col min="1019" max="1019" width="31.140625" style="28" customWidth="1"/>
    <col min="1020" max="1020" width="18.42578125" style="28" customWidth="1"/>
    <col min="1021" max="1021" width="15" style="28" bestFit="1" customWidth="1"/>
    <col min="1022" max="1023" width="10.7109375" style="28" customWidth="1"/>
    <col min="1024" max="1024" width="16.7109375" style="28" customWidth="1"/>
    <col min="1025" max="1025" width="11.7109375" style="28" customWidth="1"/>
    <col min="1026" max="1026" width="10.7109375" style="28" customWidth="1"/>
    <col min="1027" max="1027" width="16" style="28" customWidth="1"/>
    <col min="1028" max="1029" width="9.42578125" style="28" customWidth="1"/>
    <col min="1030" max="1030" width="12.140625" style="28" customWidth="1"/>
    <col min="1031" max="1031" width="9.42578125" style="28" customWidth="1"/>
    <col min="1032" max="1032" width="21.7109375" style="28" customWidth="1"/>
    <col min="1033" max="1034" width="14.7109375" style="28" customWidth="1"/>
    <col min="1035" max="1035" width="7.28515625" style="28" customWidth="1"/>
    <col min="1036" max="1272" width="9.140625" style="28"/>
    <col min="1273" max="1273" width="2.42578125" style="28" customWidth="1"/>
    <col min="1274" max="1274" width="1.85546875" style="28" customWidth="1"/>
    <col min="1275" max="1275" width="31.140625" style="28" customWidth="1"/>
    <col min="1276" max="1276" width="18.42578125" style="28" customWidth="1"/>
    <col min="1277" max="1277" width="15" style="28" bestFit="1" customWidth="1"/>
    <col min="1278" max="1279" width="10.7109375" style="28" customWidth="1"/>
    <col min="1280" max="1280" width="16.7109375" style="28" customWidth="1"/>
    <col min="1281" max="1281" width="11.7109375" style="28" customWidth="1"/>
    <col min="1282" max="1282" width="10.7109375" style="28" customWidth="1"/>
    <col min="1283" max="1283" width="16" style="28" customWidth="1"/>
    <col min="1284" max="1285" width="9.42578125" style="28" customWidth="1"/>
    <col min="1286" max="1286" width="12.140625" style="28" customWidth="1"/>
    <col min="1287" max="1287" width="9.42578125" style="28" customWidth="1"/>
    <col min="1288" max="1288" width="21.7109375" style="28" customWidth="1"/>
    <col min="1289" max="1290" width="14.7109375" style="28" customWidth="1"/>
    <col min="1291" max="1291" width="7.28515625" style="28" customWidth="1"/>
    <col min="1292" max="1528" width="9.140625" style="28"/>
    <col min="1529" max="1529" width="2.42578125" style="28" customWidth="1"/>
    <col min="1530" max="1530" width="1.85546875" style="28" customWidth="1"/>
    <col min="1531" max="1531" width="31.140625" style="28" customWidth="1"/>
    <col min="1532" max="1532" width="18.42578125" style="28" customWidth="1"/>
    <col min="1533" max="1533" width="15" style="28" bestFit="1" customWidth="1"/>
    <col min="1534" max="1535" width="10.7109375" style="28" customWidth="1"/>
    <col min="1536" max="1536" width="16.7109375" style="28" customWidth="1"/>
    <col min="1537" max="1537" width="11.7109375" style="28" customWidth="1"/>
    <col min="1538" max="1538" width="10.7109375" style="28" customWidth="1"/>
    <col min="1539" max="1539" width="16" style="28" customWidth="1"/>
    <col min="1540" max="1541" width="9.42578125" style="28" customWidth="1"/>
    <col min="1542" max="1542" width="12.140625" style="28" customWidth="1"/>
    <col min="1543" max="1543" width="9.42578125" style="28" customWidth="1"/>
    <col min="1544" max="1544" width="21.7109375" style="28" customWidth="1"/>
    <col min="1545" max="1546" width="14.7109375" style="28" customWidth="1"/>
    <col min="1547" max="1547" width="7.28515625" style="28" customWidth="1"/>
    <col min="1548" max="1784" width="9.140625" style="28"/>
    <col min="1785" max="1785" width="2.42578125" style="28" customWidth="1"/>
    <col min="1786" max="1786" width="1.85546875" style="28" customWidth="1"/>
    <col min="1787" max="1787" width="31.140625" style="28" customWidth="1"/>
    <col min="1788" max="1788" width="18.42578125" style="28" customWidth="1"/>
    <col min="1789" max="1789" width="15" style="28" bestFit="1" customWidth="1"/>
    <col min="1790" max="1791" width="10.7109375" style="28" customWidth="1"/>
    <col min="1792" max="1792" width="16.7109375" style="28" customWidth="1"/>
    <col min="1793" max="1793" width="11.7109375" style="28" customWidth="1"/>
    <col min="1794" max="1794" width="10.7109375" style="28" customWidth="1"/>
    <col min="1795" max="1795" width="16" style="28" customWidth="1"/>
    <col min="1796" max="1797" width="9.42578125" style="28" customWidth="1"/>
    <col min="1798" max="1798" width="12.140625" style="28" customWidth="1"/>
    <col min="1799" max="1799" width="9.42578125" style="28" customWidth="1"/>
    <col min="1800" max="1800" width="21.7109375" style="28" customWidth="1"/>
    <col min="1801" max="1802" width="14.7109375" style="28" customWidth="1"/>
    <col min="1803" max="1803" width="7.28515625" style="28" customWidth="1"/>
    <col min="1804" max="2040" width="9.140625" style="28"/>
    <col min="2041" max="2041" width="2.42578125" style="28" customWidth="1"/>
    <col min="2042" max="2042" width="1.85546875" style="28" customWidth="1"/>
    <col min="2043" max="2043" width="31.140625" style="28" customWidth="1"/>
    <col min="2044" max="2044" width="18.42578125" style="28" customWidth="1"/>
    <col min="2045" max="2045" width="15" style="28" bestFit="1" customWidth="1"/>
    <col min="2046" max="2047" width="10.7109375" style="28" customWidth="1"/>
    <col min="2048" max="2048" width="16.7109375" style="28" customWidth="1"/>
    <col min="2049" max="2049" width="11.7109375" style="28" customWidth="1"/>
    <col min="2050" max="2050" width="10.7109375" style="28" customWidth="1"/>
    <col min="2051" max="2051" width="16" style="28" customWidth="1"/>
    <col min="2052" max="2053" width="9.42578125" style="28" customWidth="1"/>
    <col min="2054" max="2054" width="12.140625" style="28" customWidth="1"/>
    <col min="2055" max="2055" width="9.42578125" style="28" customWidth="1"/>
    <col min="2056" max="2056" width="21.7109375" style="28" customWidth="1"/>
    <col min="2057" max="2058" width="14.7109375" style="28" customWidth="1"/>
    <col min="2059" max="2059" width="7.28515625" style="28" customWidth="1"/>
    <col min="2060" max="2296" width="9.140625" style="28"/>
    <col min="2297" max="2297" width="2.42578125" style="28" customWidth="1"/>
    <col min="2298" max="2298" width="1.85546875" style="28" customWidth="1"/>
    <col min="2299" max="2299" width="31.140625" style="28" customWidth="1"/>
    <col min="2300" max="2300" width="18.42578125" style="28" customWidth="1"/>
    <col min="2301" max="2301" width="15" style="28" bestFit="1" customWidth="1"/>
    <col min="2302" max="2303" width="10.7109375" style="28" customWidth="1"/>
    <col min="2304" max="2304" width="16.7109375" style="28" customWidth="1"/>
    <col min="2305" max="2305" width="11.7109375" style="28" customWidth="1"/>
    <col min="2306" max="2306" width="10.7109375" style="28" customWidth="1"/>
    <col min="2307" max="2307" width="16" style="28" customWidth="1"/>
    <col min="2308" max="2309" width="9.42578125" style="28" customWidth="1"/>
    <col min="2310" max="2310" width="12.140625" style="28" customWidth="1"/>
    <col min="2311" max="2311" width="9.42578125" style="28" customWidth="1"/>
    <col min="2312" max="2312" width="21.7109375" style="28" customWidth="1"/>
    <col min="2313" max="2314" width="14.7109375" style="28" customWidth="1"/>
    <col min="2315" max="2315" width="7.28515625" style="28" customWidth="1"/>
    <col min="2316" max="2552" width="9.140625" style="28"/>
    <col min="2553" max="2553" width="2.42578125" style="28" customWidth="1"/>
    <col min="2554" max="2554" width="1.85546875" style="28" customWidth="1"/>
    <col min="2555" max="2555" width="31.140625" style="28" customWidth="1"/>
    <col min="2556" max="2556" width="18.42578125" style="28" customWidth="1"/>
    <col min="2557" max="2557" width="15" style="28" bestFit="1" customWidth="1"/>
    <col min="2558" max="2559" width="10.7109375" style="28" customWidth="1"/>
    <col min="2560" max="2560" width="16.7109375" style="28" customWidth="1"/>
    <col min="2561" max="2561" width="11.7109375" style="28" customWidth="1"/>
    <col min="2562" max="2562" width="10.7109375" style="28" customWidth="1"/>
    <col min="2563" max="2563" width="16" style="28" customWidth="1"/>
    <col min="2564" max="2565" width="9.42578125" style="28" customWidth="1"/>
    <col min="2566" max="2566" width="12.140625" style="28" customWidth="1"/>
    <col min="2567" max="2567" width="9.42578125" style="28" customWidth="1"/>
    <col min="2568" max="2568" width="21.7109375" style="28" customWidth="1"/>
    <col min="2569" max="2570" width="14.7109375" style="28" customWidth="1"/>
    <col min="2571" max="2571" width="7.28515625" style="28" customWidth="1"/>
    <col min="2572" max="2808" width="9.140625" style="28"/>
    <col min="2809" max="2809" width="2.42578125" style="28" customWidth="1"/>
    <col min="2810" max="2810" width="1.85546875" style="28" customWidth="1"/>
    <col min="2811" max="2811" width="31.140625" style="28" customWidth="1"/>
    <col min="2812" max="2812" width="18.42578125" style="28" customWidth="1"/>
    <col min="2813" max="2813" width="15" style="28" bestFit="1" customWidth="1"/>
    <col min="2814" max="2815" width="10.7109375" style="28" customWidth="1"/>
    <col min="2816" max="2816" width="16.7109375" style="28" customWidth="1"/>
    <col min="2817" max="2817" width="11.7109375" style="28" customWidth="1"/>
    <col min="2818" max="2818" width="10.7109375" style="28" customWidth="1"/>
    <col min="2819" max="2819" width="16" style="28" customWidth="1"/>
    <col min="2820" max="2821" width="9.42578125" style="28" customWidth="1"/>
    <col min="2822" max="2822" width="12.140625" style="28" customWidth="1"/>
    <col min="2823" max="2823" width="9.42578125" style="28" customWidth="1"/>
    <col min="2824" max="2824" width="21.7109375" style="28" customWidth="1"/>
    <col min="2825" max="2826" width="14.7109375" style="28" customWidth="1"/>
    <col min="2827" max="2827" width="7.28515625" style="28" customWidth="1"/>
    <col min="2828" max="3064" width="9.140625" style="28"/>
    <col min="3065" max="3065" width="2.42578125" style="28" customWidth="1"/>
    <col min="3066" max="3066" width="1.85546875" style="28" customWidth="1"/>
    <col min="3067" max="3067" width="31.140625" style="28" customWidth="1"/>
    <col min="3068" max="3068" width="18.42578125" style="28" customWidth="1"/>
    <col min="3069" max="3069" width="15" style="28" bestFit="1" customWidth="1"/>
    <col min="3070" max="3071" width="10.7109375" style="28" customWidth="1"/>
    <col min="3072" max="3072" width="16.7109375" style="28" customWidth="1"/>
    <col min="3073" max="3073" width="11.7109375" style="28" customWidth="1"/>
    <col min="3074" max="3074" width="10.7109375" style="28" customWidth="1"/>
    <col min="3075" max="3075" width="16" style="28" customWidth="1"/>
    <col min="3076" max="3077" width="9.42578125" style="28" customWidth="1"/>
    <col min="3078" max="3078" width="12.140625" style="28" customWidth="1"/>
    <col min="3079" max="3079" width="9.42578125" style="28" customWidth="1"/>
    <col min="3080" max="3080" width="21.7109375" style="28" customWidth="1"/>
    <col min="3081" max="3082" width="14.7109375" style="28" customWidth="1"/>
    <col min="3083" max="3083" width="7.28515625" style="28" customWidth="1"/>
    <col min="3084" max="3320" width="9.140625" style="28"/>
    <col min="3321" max="3321" width="2.42578125" style="28" customWidth="1"/>
    <col min="3322" max="3322" width="1.85546875" style="28" customWidth="1"/>
    <col min="3323" max="3323" width="31.140625" style="28" customWidth="1"/>
    <col min="3324" max="3324" width="18.42578125" style="28" customWidth="1"/>
    <col min="3325" max="3325" width="15" style="28" bestFit="1" customWidth="1"/>
    <col min="3326" max="3327" width="10.7109375" style="28" customWidth="1"/>
    <col min="3328" max="3328" width="16.7109375" style="28" customWidth="1"/>
    <col min="3329" max="3329" width="11.7109375" style="28" customWidth="1"/>
    <col min="3330" max="3330" width="10.7109375" style="28" customWidth="1"/>
    <col min="3331" max="3331" width="16" style="28" customWidth="1"/>
    <col min="3332" max="3333" width="9.42578125" style="28" customWidth="1"/>
    <col min="3334" max="3334" width="12.140625" style="28" customWidth="1"/>
    <col min="3335" max="3335" width="9.42578125" style="28" customWidth="1"/>
    <col min="3336" max="3336" width="21.7109375" style="28" customWidth="1"/>
    <col min="3337" max="3338" width="14.7109375" style="28" customWidth="1"/>
    <col min="3339" max="3339" width="7.28515625" style="28" customWidth="1"/>
    <col min="3340" max="3576" width="9.140625" style="28"/>
    <col min="3577" max="3577" width="2.42578125" style="28" customWidth="1"/>
    <col min="3578" max="3578" width="1.85546875" style="28" customWidth="1"/>
    <col min="3579" max="3579" width="31.140625" style="28" customWidth="1"/>
    <col min="3580" max="3580" width="18.42578125" style="28" customWidth="1"/>
    <col min="3581" max="3581" width="15" style="28" bestFit="1" customWidth="1"/>
    <col min="3582" max="3583" width="10.7109375" style="28" customWidth="1"/>
    <col min="3584" max="3584" width="16.7109375" style="28" customWidth="1"/>
    <col min="3585" max="3585" width="11.7109375" style="28" customWidth="1"/>
    <col min="3586" max="3586" width="10.7109375" style="28" customWidth="1"/>
    <col min="3587" max="3587" width="16" style="28" customWidth="1"/>
    <col min="3588" max="3589" width="9.42578125" style="28" customWidth="1"/>
    <col min="3590" max="3590" width="12.140625" style="28" customWidth="1"/>
    <col min="3591" max="3591" width="9.42578125" style="28" customWidth="1"/>
    <col min="3592" max="3592" width="21.7109375" style="28" customWidth="1"/>
    <col min="3593" max="3594" width="14.7109375" style="28" customWidth="1"/>
    <col min="3595" max="3595" width="7.28515625" style="28" customWidth="1"/>
    <col min="3596" max="3832" width="9.140625" style="28"/>
    <col min="3833" max="3833" width="2.42578125" style="28" customWidth="1"/>
    <col min="3834" max="3834" width="1.85546875" style="28" customWidth="1"/>
    <col min="3835" max="3835" width="31.140625" style="28" customWidth="1"/>
    <col min="3836" max="3836" width="18.42578125" style="28" customWidth="1"/>
    <col min="3837" max="3837" width="15" style="28" bestFit="1" customWidth="1"/>
    <col min="3838" max="3839" width="10.7109375" style="28" customWidth="1"/>
    <col min="3840" max="3840" width="16.7109375" style="28" customWidth="1"/>
    <col min="3841" max="3841" width="11.7109375" style="28" customWidth="1"/>
    <col min="3842" max="3842" width="10.7109375" style="28" customWidth="1"/>
    <col min="3843" max="3843" width="16" style="28" customWidth="1"/>
    <col min="3844" max="3845" width="9.42578125" style="28" customWidth="1"/>
    <col min="3846" max="3846" width="12.140625" style="28" customWidth="1"/>
    <col min="3847" max="3847" width="9.42578125" style="28" customWidth="1"/>
    <col min="3848" max="3848" width="21.7109375" style="28" customWidth="1"/>
    <col min="3849" max="3850" width="14.7109375" style="28" customWidth="1"/>
    <col min="3851" max="3851" width="7.28515625" style="28" customWidth="1"/>
    <col min="3852" max="4088" width="9.140625" style="28"/>
    <col min="4089" max="4089" width="2.42578125" style="28" customWidth="1"/>
    <col min="4090" max="4090" width="1.85546875" style="28" customWidth="1"/>
    <col min="4091" max="4091" width="31.140625" style="28" customWidth="1"/>
    <col min="4092" max="4092" width="18.42578125" style="28" customWidth="1"/>
    <col min="4093" max="4093" width="15" style="28" bestFit="1" customWidth="1"/>
    <col min="4094" max="4095" width="10.7109375" style="28" customWidth="1"/>
    <col min="4096" max="4096" width="16.7109375" style="28" customWidth="1"/>
    <col min="4097" max="4097" width="11.7109375" style="28" customWidth="1"/>
    <col min="4098" max="4098" width="10.7109375" style="28" customWidth="1"/>
    <col min="4099" max="4099" width="16" style="28" customWidth="1"/>
    <col min="4100" max="4101" width="9.42578125" style="28" customWidth="1"/>
    <col min="4102" max="4102" width="12.140625" style="28" customWidth="1"/>
    <col min="4103" max="4103" width="9.42578125" style="28" customWidth="1"/>
    <col min="4104" max="4104" width="21.7109375" style="28" customWidth="1"/>
    <col min="4105" max="4106" width="14.7109375" style="28" customWidth="1"/>
    <col min="4107" max="4107" width="7.28515625" style="28" customWidth="1"/>
    <col min="4108" max="4344" width="9.140625" style="28"/>
    <col min="4345" max="4345" width="2.42578125" style="28" customWidth="1"/>
    <col min="4346" max="4346" width="1.85546875" style="28" customWidth="1"/>
    <col min="4347" max="4347" width="31.140625" style="28" customWidth="1"/>
    <col min="4348" max="4348" width="18.42578125" style="28" customWidth="1"/>
    <col min="4349" max="4349" width="15" style="28" bestFit="1" customWidth="1"/>
    <col min="4350" max="4351" width="10.7109375" style="28" customWidth="1"/>
    <col min="4352" max="4352" width="16.7109375" style="28" customWidth="1"/>
    <col min="4353" max="4353" width="11.7109375" style="28" customWidth="1"/>
    <col min="4354" max="4354" width="10.7109375" style="28" customWidth="1"/>
    <col min="4355" max="4355" width="16" style="28" customWidth="1"/>
    <col min="4356" max="4357" width="9.42578125" style="28" customWidth="1"/>
    <col min="4358" max="4358" width="12.140625" style="28" customWidth="1"/>
    <col min="4359" max="4359" width="9.42578125" style="28" customWidth="1"/>
    <col min="4360" max="4360" width="21.7109375" style="28" customWidth="1"/>
    <col min="4361" max="4362" width="14.7109375" style="28" customWidth="1"/>
    <col min="4363" max="4363" width="7.28515625" style="28" customWidth="1"/>
    <col min="4364" max="4600" width="9.140625" style="28"/>
    <col min="4601" max="4601" width="2.42578125" style="28" customWidth="1"/>
    <col min="4602" max="4602" width="1.85546875" style="28" customWidth="1"/>
    <col min="4603" max="4603" width="31.140625" style="28" customWidth="1"/>
    <col min="4604" max="4604" width="18.42578125" style="28" customWidth="1"/>
    <col min="4605" max="4605" width="15" style="28" bestFit="1" customWidth="1"/>
    <col min="4606" max="4607" width="10.7109375" style="28" customWidth="1"/>
    <col min="4608" max="4608" width="16.7109375" style="28" customWidth="1"/>
    <col min="4609" max="4609" width="11.7109375" style="28" customWidth="1"/>
    <col min="4610" max="4610" width="10.7109375" style="28" customWidth="1"/>
    <col min="4611" max="4611" width="16" style="28" customWidth="1"/>
    <col min="4612" max="4613" width="9.42578125" style="28" customWidth="1"/>
    <col min="4614" max="4614" width="12.140625" style="28" customWidth="1"/>
    <col min="4615" max="4615" width="9.42578125" style="28" customWidth="1"/>
    <col min="4616" max="4616" width="21.7109375" style="28" customWidth="1"/>
    <col min="4617" max="4618" width="14.7109375" style="28" customWidth="1"/>
    <col min="4619" max="4619" width="7.28515625" style="28" customWidth="1"/>
    <col min="4620" max="4856" width="9.140625" style="28"/>
    <col min="4857" max="4857" width="2.42578125" style="28" customWidth="1"/>
    <col min="4858" max="4858" width="1.85546875" style="28" customWidth="1"/>
    <col min="4859" max="4859" width="31.140625" style="28" customWidth="1"/>
    <col min="4860" max="4860" width="18.42578125" style="28" customWidth="1"/>
    <col min="4861" max="4861" width="15" style="28" bestFit="1" customWidth="1"/>
    <col min="4862" max="4863" width="10.7109375" style="28" customWidth="1"/>
    <col min="4864" max="4864" width="16.7109375" style="28" customWidth="1"/>
    <col min="4865" max="4865" width="11.7109375" style="28" customWidth="1"/>
    <col min="4866" max="4866" width="10.7109375" style="28" customWidth="1"/>
    <col min="4867" max="4867" width="16" style="28" customWidth="1"/>
    <col min="4868" max="4869" width="9.42578125" style="28" customWidth="1"/>
    <col min="4870" max="4870" width="12.140625" style="28" customWidth="1"/>
    <col min="4871" max="4871" width="9.42578125" style="28" customWidth="1"/>
    <col min="4872" max="4872" width="21.7109375" style="28" customWidth="1"/>
    <col min="4873" max="4874" width="14.7109375" style="28" customWidth="1"/>
    <col min="4875" max="4875" width="7.28515625" style="28" customWidth="1"/>
    <col min="4876" max="5112" width="9.140625" style="28"/>
    <col min="5113" max="5113" width="2.42578125" style="28" customWidth="1"/>
    <col min="5114" max="5114" width="1.85546875" style="28" customWidth="1"/>
    <col min="5115" max="5115" width="31.140625" style="28" customWidth="1"/>
    <col min="5116" max="5116" width="18.42578125" style="28" customWidth="1"/>
    <col min="5117" max="5117" width="15" style="28" bestFit="1" customWidth="1"/>
    <col min="5118" max="5119" width="10.7109375" style="28" customWidth="1"/>
    <col min="5120" max="5120" width="16.7109375" style="28" customWidth="1"/>
    <col min="5121" max="5121" width="11.7109375" style="28" customWidth="1"/>
    <col min="5122" max="5122" width="10.7109375" style="28" customWidth="1"/>
    <col min="5123" max="5123" width="16" style="28" customWidth="1"/>
    <col min="5124" max="5125" width="9.42578125" style="28" customWidth="1"/>
    <col min="5126" max="5126" width="12.140625" style="28" customWidth="1"/>
    <col min="5127" max="5127" width="9.42578125" style="28" customWidth="1"/>
    <col min="5128" max="5128" width="21.7109375" style="28" customWidth="1"/>
    <col min="5129" max="5130" width="14.7109375" style="28" customWidth="1"/>
    <col min="5131" max="5131" width="7.28515625" style="28" customWidth="1"/>
    <col min="5132" max="5368" width="9.140625" style="28"/>
    <col min="5369" max="5369" width="2.42578125" style="28" customWidth="1"/>
    <col min="5370" max="5370" width="1.85546875" style="28" customWidth="1"/>
    <col min="5371" max="5371" width="31.140625" style="28" customWidth="1"/>
    <col min="5372" max="5372" width="18.42578125" style="28" customWidth="1"/>
    <col min="5373" max="5373" width="15" style="28" bestFit="1" customWidth="1"/>
    <col min="5374" max="5375" width="10.7109375" style="28" customWidth="1"/>
    <col min="5376" max="5376" width="16.7109375" style="28" customWidth="1"/>
    <col min="5377" max="5377" width="11.7109375" style="28" customWidth="1"/>
    <col min="5378" max="5378" width="10.7109375" style="28" customWidth="1"/>
    <col min="5379" max="5379" width="16" style="28" customWidth="1"/>
    <col min="5380" max="5381" width="9.42578125" style="28" customWidth="1"/>
    <col min="5382" max="5382" width="12.140625" style="28" customWidth="1"/>
    <col min="5383" max="5383" width="9.42578125" style="28" customWidth="1"/>
    <col min="5384" max="5384" width="21.7109375" style="28" customWidth="1"/>
    <col min="5385" max="5386" width="14.7109375" style="28" customWidth="1"/>
    <col min="5387" max="5387" width="7.28515625" style="28" customWidth="1"/>
    <col min="5388" max="5624" width="9.140625" style="28"/>
    <col min="5625" max="5625" width="2.42578125" style="28" customWidth="1"/>
    <col min="5626" max="5626" width="1.85546875" style="28" customWidth="1"/>
    <col min="5627" max="5627" width="31.140625" style="28" customWidth="1"/>
    <col min="5628" max="5628" width="18.42578125" style="28" customWidth="1"/>
    <col min="5629" max="5629" width="15" style="28" bestFit="1" customWidth="1"/>
    <col min="5630" max="5631" width="10.7109375" style="28" customWidth="1"/>
    <col min="5632" max="5632" width="16.7109375" style="28" customWidth="1"/>
    <col min="5633" max="5633" width="11.7109375" style="28" customWidth="1"/>
    <col min="5634" max="5634" width="10.7109375" style="28" customWidth="1"/>
    <col min="5635" max="5635" width="16" style="28" customWidth="1"/>
    <col min="5636" max="5637" width="9.42578125" style="28" customWidth="1"/>
    <col min="5638" max="5638" width="12.140625" style="28" customWidth="1"/>
    <col min="5639" max="5639" width="9.42578125" style="28" customWidth="1"/>
    <col min="5640" max="5640" width="21.7109375" style="28" customWidth="1"/>
    <col min="5641" max="5642" width="14.7109375" style="28" customWidth="1"/>
    <col min="5643" max="5643" width="7.28515625" style="28" customWidth="1"/>
    <col min="5644" max="5880" width="9.140625" style="28"/>
    <col min="5881" max="5881" width="2.42578125" style="28" customWidth="1"/>
    <col min="5882" max="5882" width="1.85546875" style="28" customWidth="1"/>
    <col min="5883" max="5883" width="31.140625" style="28" customWidth="1"/>
    <col min="5884" max="5884" width="18.42578125" style="28" customWidth="1"/>
    <col min="5885" max="5885" width="15" style="28" bestFit="1" customWidth="1"/>
    <col min="5886" max="5887" width="10.7109375" style="28" customWidth="1"/>
    <col min="5888" max="5888" width="16.7109375" style="28" customWidth="1"/>
    <col min="5889" max="5889" width="11.7109375" style="28" customWidth="1"/>
    <col min="5890" max="5890" width="10.7109375" style="28" customWidth="1"/>
    <col min="5891" max="5891" width="16" style="28" customWidth="1"/>
    <col min="5892" max="5893" width="9.42578125" style="28" customWidth="1"/>
    <col min="5894" max="5894" width="12.140625" style="28" customWidth="1"/>
    <col min="5895" max="5895" width="9.42578125" style="28" customWidth="1"/>
    <col min="5896" max="5896" width="21.7109375" style="28" customWidth="1"/>
    <col min="5897" max="5898" width="14.7109375" style="28" customWidth="1"/>
    <col min="5899" max="5899" width="7.28515625" style="28" customWidth="1"/>
    <col min="5900" max="6136" width="9.140625" style="28"/>
    <col min="6137" max="6137" width="2.42578125" style="28" customWidth="1"/>
    <col min="6138" max="6138" width="1.85546875" style="28" customWidth="1"/>
    <col min="6139" max="6139" width="31.140625" style="28" customWidth="1"/>
    <col min="6140" max="6140" width="18.42578125" style="28" customWidth="1"/>
    <col min="6141" max="6141" width="15" style="28" bestFit="1" customWidth="1"/>
    <col min="6142" max="6143" width="10.7109375" style="28" customWidth="1"/>
    <col min="6144" max="6144" width="16.7109375" style="28" customWidth="1"/>
    <col min="6145" max="6145" width="11.7109375" style="28" customWidth="1"/>
    <col min="6146" max="6146" width="10.7109375" style="28" customWidth="1"/>
    <col min="6147" max="6147" width="16" style="28" customWidth="1"/>
    <col min="6148" max="6149" width="9.42578125" style="28" customWidth="1"/>
    <col min="6150" max="6150" width="12.140625" style="28" customWidth="1"/>
    <col min="6151" max="6151" width="9.42578125" style="28" customWidth="1"/>
    <col min="6152" max="6152" width="21.7109375" style="28" customWidth="1"/>
    <col min="6153" max="6154" width="14.7109375" style="28" customWidth="1"/>
    <col min="6155" max="6155" width="7.28515625" style="28" customWidth="1"/>
    <col min="6156" max="6392" width="9.140625" style="28"/>
    <col min="6393" max="6393" width="2.42578125" style="28" customWidth="1"/>
    <col min="6394" max="6394" width="1.85546875" style="28" customWidth="1"/>
    <col min="6395" max="6395" width="31.140625" style="28" customWidth="1"/>
    <col min="6396" max="6396" width="18.42578125" style="28" customWidth="1"/>
    <col min="6397" max="6397" width="15" style="28" bestFit="1" customWidth="1"/>
    <col min="6398" max="6399" width="10.7109375" style="28" customWidth="1"/>
    <col min="6400" max="6400" width="16.7109375" style="28" customWidth="1"/>
    <col min="6401" max="6401" width="11.7109375" style="28" customWidth="1"/>
    <col min="6402" max="6402" width="10.7109375" style="28" customWidth="1"/>
    <col min="6403" max="6403" width="16" style="28" customWidth="1"/>
    <col min="6404" max="6405" width="9.42578125" style="28" customWidth="1"/>
    <col min="6406" max="6406" width="12.140625" style="28" customWidth="1"/>
    <col min="6407" max="6407" width="9.42578125" style="28" customWidth="1"/>
    <col min="6408" max="6408" width="21.7109375" style="28" customWidth="1"/>
    <col min="6409" max="6410" width="14.7109375" style="28" customWidth="1"/>
    <col min="6411" max="6411" width="7.28515625" style="28" customWidth="1"/>
    <col min="6412" max="6648" width="9.140625" style="28"/>
    <col min="6649" max="6649" width="2.42578125" style="28" customWidth="1"/>
    <col min="6650" max="6650" width="1.85546875" style="28" customWidth="1"/>
    <col min="6651" max="6651" width="31.140625" style="28" customWidth="1"/>
    <col min="6652" max="6652" width="18.42578125" style="28" customWidth="1"/>
    <col min="6653" max="6653" width="15" style="28" bestFit="1" customWidth="1"/>
    <col min="6654" max="6655" width="10.7109375" style="28" customWidth="1"/>
    <col min="6656" max="6656" width="16.7109375" style="28" customWidth="1"/>
    <col min="6657" max="6657" width="11.7109375" style="28" customWidth="1"/>
    <col min="6658" max="6658" width="10.7109375" style="28" customWidth="1"/>
    <col min="6659" max="6659" width="16" style="28" customWidth="1"/>
    <col min="6660" max="6661" width="9.42578125" style="28" customWidth="1"/>
    <col min="6662" max="6662" width="12.140625" style="28" customWidth="1"/>
    <col min="6663" max="6663" width="9.42578125" style="28" customWidth="1"/>
    <col min="6664" max="6664" width="21.7109375" style="28" customWidth="1"/>
    <col min="6665" max="6666" width="14.7109375" style="28" customWidth="1"/>
    <col min="6667" max="6667" width="7.28515625" style="28" customWidth="1"/>
    <col min="6668" max="6904" width="9.140625" style="28"/>
    <col min="6905" max="6905" width="2.42578125" style="28" customWidth="1"/>
    <col min="6906" max="6906" width="1.85546875" style="28" customWidth="1"/>
    <col min="6907" max="6907" width="31.140625" style="28" customWidth="1"/>
    <col min="6908" max="6908" width="18.42578125" style="28" customWidth="1"/>
    <col min="6909" max="6909" width="15" style="28" bestFit="1" customWidth="1"/>
    <col min="6910" max="6911" width="10.7109375" style="28" customWidth="1"/>
    <col min="6912" max="6912" width="16.7109375" style="28" customWidth="1"/>
    <col min="6913" max="6913" width="11.7109375" style="28" customWidth="1"/>
    <col min="6914" max="6914" width="10.7109375" style="28" customWidth="1"/>
    <col min="6915" max="6915" width="16" style="28" customWidth="1"/>
    <col min="6916" max="6917" width="9.42578125" style="28" customWidth="1"/>
    <col min="6918" max="6918" width="12.140625" style="28" customWidth="1"/>
    <col min="6919" max="6919" width="9.42578125" style="28" customWidth="1"/>
    <col min="6920" max="6920" width="21.7109375" style="28" customWidth="1"/>
    <col min="6921" max="6922" width="14.7109375" style="28" customWidth="1"/>
    <col min="6923" max="6923" width="7.28515625" style="28" customWidth="1"/>
    <col min="6924" max="7160" width="9.140625" style="28"/>
    <col min="7161" max="7161" width="2.42578125" style="28" customWidth="1"/>
    <col min="7162" max="7162" width="1.85546875" style="28" customWidth="1"/>
    <col min="7163" max="7163" width="31.140625" style="28" customWidth="1"/>
    <col min="7164" max="7164" width="18.42578125" style="28" customWidth="1"/>
    <col min="7165" max="7165" width="15" style="28" bestFit="1" customWidth="1"/>
    <col min="7166" max="7167" width="10.7109375" style="28" customWidth="1"/>
    <col min="7168" max="7168" width="16.7109375" style="28" customWidth="1"/>
    <col min="7169" max="7169" width="11.7109375" style="28" customWidth="1"/>
    <col min="7170" max="7170" width="10.7109375" style="28" customWidth="1"/>
    <col min="7171" max="7171" width="16" style="28" customWidth="1"/>
    <col min="7172" max="7173" width="9.42578125" style="28" customWidth="1"/>
    <col min="7174" max="7174" width="12.140625" style="28" customWidth="1"/>
    <col min="7175" max="7175" width="9.42578125" style="28" customWidth="1"/>
    <col min="7176" max="7176" width="21.7109375" style="28" customWidth="1"/>
    <col min="7177" max="7178" width="14.7109375" style="28" customWidth="1"/>
    <col min="7179" max="7179" width="7.28515625" style="28" customWidth="1"/>
    <col min="7180" max="7416" width="9.140625" style="28"/>
    <col min="7417" max="7417" width="2.42578125" style="28" customWidth="1"/>
    <col min="7418" max="7418" width="1.85546875" style="28" customWidth="1"/>
    <col min="7419" max="7419" width="31.140625" style="28" customWidth="1"/>
    <col min="7420" max="7420" width="18.42578125" style="28" customWidth="1"/>
    <col min="7421" max="7421" width="15" style="28" bestFit="1" customWidth="1"/>
    <col min="7422" max="7423" width="10.7109375" style="28" customWidth="1"/>
    <col min="7424" max="7424" width="16.7109375" style="28" customWidth="1"/>
    <col min="7425" max="7425" width="11.7109375" style="28" customWidth="1"/>
    <col min="7426" max="7426" width="10.7109375" style="28" customWidth="1"/>
    <col min="7427" max="7427" width="16" style="28" customWidth="1"/>
    <col min="7428" max="7429" width="9.42578125" style="28" customWidth="1"/>
    <col min="7430" max="7430" width="12.140625" style="28" customWidth="1"/>
    <col min="7431" max="7431" width="9.42578125" style="28" customWidth="1"/>
    <col min="7432" max="7432" width="21.7109375" style="28" customWidth="1"/>
    <col min="7433" max="7434" width="14.7109375" style="28" customWidth="1"/>
    <col min="7435" max="7435" width="7.28515625" style="28" customWidth="1"/>
    <col min="7436" max="7672" width="9.140625" style="28"/>
    <col min="7673" max="7673" width="2.42578125" style="28" customWidth="1"/>
    <col min="7674" max="7674" width="1.85546875" style="28" customWidth="1"/>
    <col min="7675" max="7675" width="31.140625" style="28" customWidth="1"/>
    <col min="7676" max="7676" width="18.42578125" style="28" customWidth="1"/>
    <col min="7677" max="7677" width="15" style="28" bestFit="1" customWidth="1"/>
    <col min="7678" max="7679" width="10.7109375" style="28" customWidth="1"/>
    <col min="7680" max="7680" width="16.7109375" style="28" customWidth="1"/>
    <col min="7681" max="7681" width="11.7109375" style="28" customWidth="1"/>
    <col min="7682" max="7682" width="10.7109375" style="28" customWidth="1"/>
    <col min="7683" max="7683" width="16" style="28" customWidth="1"/>
    <col min="7684" max="7685" width="9.42578125" style="28" customWidth="1"/>
    <col min="7686" max="7686" width="12.140625" style="28" customWidth="1"/>
    <col min="7687" max="7687" width="9.42578125" style="28" customWidth="1"/>
    <col min="7688" max="7688" width="21.7109375" style="28" customWidth="1"/>
    <col min="7689" max="7690" width="14.7109375" style="28" customWidth="1"/>
    <col min="7691" max="7691" width="7.28515625" style="28" customWidth="1"/>
    <col min="7692" max="7928" width="9.140625" style="28"/>
    <col min="7929" max="7929" width="2.42578125" style="28" customWidth="1"/>
    <col min="7930" max="7930" width="1.85546875" style="28" customWidth="1"/>
    <col min="7931" max="7931" width="31.140625" style="28" customWidth="1"/>
    <col min="7932" max="7932" width="18.42578125" style="28" customWidth="1"/>
    <col min="7933" max="7933" width="15" style="28" bestFit="1" customWidth="1"/>
    <col min="7934" max="7935" width="10.7109375" style="28" customWidth="1"/>
    <col min="7936" max="7936" width="16.7109375" style="28" customWidth="1"/>
    <col min="7937" max="7937" width="11.7109375" style="28" customWidth="1"/>
    <col min="7938" max="7938" width="10.7109375" style="28" customWidth="1"/>
    <col min="7939" max="7939" width="16" style="28" customWidth="1"/>
    <col min="7940" max="7941" width="9.42578125" style="28" customWidth="1"/>
    <col min="7942" max="7942" width="12.140625" style="28" customWidth="1"/>
    <col min="7943" max="7943" width="9.42578125" style="28" customWidth="1"/>
    <col min="7944" max="7944" width="21.7109375" style="28" customWidth="1"/>
    <col min="7945" max="7946" width="14.7109375" style="28" customWidth="1"/>
    <col min="7947" max="7947" width="7.28515625" style="28" customWidth="1"/>
    <col min="7948" max="8184" width="9.140625" style="28"/>
    <col min="8185" max="8185" width="2.42578125" style="28" customWidth="1"/>
    <col min="8186" max="8186" width="1.85546875" style="28" customWidth="1"/>
    <col min="8187" max="8187" width="31.140625" style="28" customWidth="1"/>
    <col min="8188" max="8188" width="18.42578125" style="28" customWidth="1"/>
    <col min="8189" max="8189" width="15" style="28" bestFit="1" customWidth="1"/>
    <col min="8190" max="8191" width="10.7109375" style="28" customWidth="1"/>
    <col min="8192" max="8192" width="16.7109375" style="28" customWidth="1"/>
    <col min="8193" max="8193" width="11.7109375" style="28" customWidth="1"/>
    <col min="8194" max="8194" width="10.7109375" style="28" customWidth="1"/>
    <col min="8195" max="8195" width="16" style="28" customWidth="1"/>
    <col min="8196" max="8197" width="9.42578125" style="28" customWidth="1"/>
    <col min="8198" max="8198" width="12.140625" style="28" customWidth="1"/>
    <col min="8199" max="8199" width="9.42578125" style="28" customWidth="1"/>
    <col min="8200" max="8200" width="21.7109375" style="28" customWidth="1"/>
    <col min="8201" max="8202" width="14.7109375" style="28" customWidth="1"/>
    <col min="8203" max="8203" width="7.28515625" style="28" customWidth="1"/>
    <col min="8204" max="8440" width="9.140625" style="28"/>
    <col min="8441" max="8441" width="2.42578125" style="28" customWidth="1"/>
    <col min="8442" max="8442" width="1.85546875" style="28" customWidth="1"/>
    <col min="8443" max="8443" width="31.140625" style="28" customWidth="1"/>
    <col min="8444" max="8444" width="18.42578125" style="28" customWidth="1"/>
    <col min="8445" max="8445" width="15" style="28" bestFit="1" customWidth="1"/>
    <col min="8446" max="8447" width="10.7109375" style="28" customWidth="1"/>
    <col min="8448" max="8448" width="16.7109375" style="28" customWidth="1"/>
    <col min="8449" max="8449" width="11.7109375" style="28" customWidth="1"/>
    <col min="8450" max="8450" width="10.7109375" style="28" customWidth="1"/>
    <col min="8451" max="8451" width="16" style="28" customWidth="1"/>
    <col min="8452" max="8453" width="9.42578125" style="28" customWidth="1"/>
    <col min="8454" max="8454" width="12.140625" style="28" customWidth="1"/>
    <col min="8455" max="8455" width="9.42578125" style="28" customWidth="1"/>
    <col min="8456" max="8456" width="21.7109375" style="28" customWidth="1"/>
    <col min="8457" max="8458" width="14.7109375" style="28" customWidth="1"/>
    <col min="8459" max="8459" width="7.28515625" style="28" customWidth="1"/>
    <col min="8460" max="8696" width="9.140625" style="28"/>
    <col min="8697" max="8697" width="2.42578125" style="28" customWidth="1"/>
    <col min="8698" max="8698" width="1.85546875" style="28" customWidth="1"/>
    <col min="8699" max="8699" width="31.140625" style="28" customWidth="1"/>
    <col min="8700" max="8700" width="18.42578125" style="28" customWidth="1"/>
    <col min="8701" max="8701" width="15" style="28" bestFit="1" customWidth="1"/>
    <col min="8702" max="8703" width="10.7109375" style="28" customWidth="1"/>
    <col min="8704" max="8704" width="16.7109375" style="28" customWidth="1"/>
    <col min="8705" max="8705" width="11.7109375" style="28" customWidth="1"/>
    <col min="8706" max="8706" width="10.7109375" style="28" customWidth="1"/>
    <col min="8707" max="8707" width="16" style="28" customWidth="1"/>
    <col min="8708" max="8709" width="9.42578125" style="28" customWidth="1"/>
    <col min="8710" max="8710" width="12.140625" style="28" customWidth="1"/>
    <col min="8711" max="8711" width="9.42578125" style="28" customWidth="1"/>
    <col min="8712" max="8712" width="21.7109375" style="28" customWidth="1"/>
    <col min="8713" max="8714" width="14.7109375" style="28" customWidth="1"/>
    <col min="8715" max="8715" width="7.28515625" style="28" customWidth="1"/>
    <col min="8716" max="8952" width="9.140625" style="28"/>
    <col min="8953" max="8953" width="2.42578125" style="28" customWidth="1"/>
    <col min="8954" max="8954" width="1.85546875" style="28" customWidth="1"/>
    <col min="8955" max="8955" width="31.140625" style="28" customWidth="1"/>
    <col min="8956" max="8956" width="18.42578125" style="28" customWidth="1"/>
    <col min="8957" max="8957" width="15" style="28" bestFit="1" customWidth="1"/>
    <col min="8958" max="8959" width="10.7109375" style="28" customWidth="1"/>
    <col min="8960" max="8960" width="16.7109375" style="28" customWidth="1"/>
    <col min="8961" max="8961" width="11.7109375" style="28" customWidth="1"/>
    <col min="8962" max="8962" width="10.7109375" style="28" customWidth="1"/>
    <col min="8963" max="8963" width="16" style="28" customWidth="1"/>
    <col min="8964" max="8965" width="9.42578125" style="28" customWidth="1"/>
    <col min="8966" max="8966" width="12.140625" style="28" customWidth="1"/>
    <col min="8967" max="8967" width="9.42578125" style="28" customWidth="1"/>
    <col min="8968" max="8968" width="21.7109375" style="28" customWidth="1"/>
    <col min="8969" max="8970" width="14.7109375" style="28" customWidth="1"/>
    <col min="8971" max="8971" width="7.28515625" style="28" customWidth="1"/>
    <col min="8972" max="9208" width="9.140625" style="28"/>
    <col min="9209" max="9209" width="2.42578125" style="28" customWidth="1"/>
    <col min="9210" max="9210" width="1.85546875" style="28" customWidth="1"/>
    <col min="9211" max="9211" width="31.140625" style="28" customWidth="1"/>
    <col min="9212" max="9212" width="18.42578125" style="28" customWidth="1"/>
    <col min="9213" max="9213" width="15" style="28" bestFit="1" customWidth="1"/>
    <col min="9214" max="9215" width="10.7109375" style="28" customWidth="1"/>
    <col min="9216" max="9216" width="16.7109375" style="28" customWidth="1"/>
    <col min="9217" max="9217" width="11.7109375" style="28" customWidth="1"/>
    <col min="9218" max="9218" width="10.7109375" style="28" customWidth="1"/>
    <col min="9219" max="9219" width="16" style="28" customWidth="1"/>
    <col min="9220" max="9221" width="9.42578125" style="28" customWidth="1"/>
    <col min="9222" max="9222" width="12.140625" style="28" customWidth="1"/>
    <col min="9223" max="9223" width="9.42578125" style="28" customWidth="1"/>
    <col min="9224" max="9224" width="21.7109375" style="28" customWidth="1"/>
    <col min="9225" max="9226" width="14.7109375" style="28" customWidth="1"/>
    <col min="9227" max="9227" width="7.28515625" style="28" customWidth="1"/>
    <col min="9228" max="9464" width="9.140625" style="28"/>
    <col min="9465" max="9465" width="2.42578125" style="28" customWidth="1"/>
    <col min="9466" max="9466" width="1.85546875" style="28" customWidth="1"/>
    <col min="9467" max="9467" width="31.140625" style="28" customWidth="1"/>
    <col min="9468" max="9468" width="18.42578125" style="28" customWidth="1"/>
    <col min="9469" max="9469" width="15" style="28" bestFit="1" customWidth="1"/>
    <col min="9470" max="9471" width="10.7109375" style="28" customWidth="1"/>
    <col min="9472" max="9472" width="16.7109375" style="28" customWidth="1"/>
    <col min="9473" max="9473" width="11.7109375" style="28" customWidth="1"/>
    <col min="9474" max="9474" width="10.7109375" style="28" customWidth="1"/>
    <col min="9475" max="9475" width="16" style="28" customWidth="1"/>
    <col min="9476" max="9477" width="9.42578125" style="28" customWidth="1"/>
    <col min="9478" max="9478" width="12.140625" style="28" customWidth="1"/>
    <col min="9479" max="9479" width="9.42578125" style="28" customWidth="1"/>
    <col min="9480" max="9480" width="21.7109375" style="28" customWidth="1"/>
    <col min="9481" max="9482" width="14.7109375" style="28" customWidth="1"/>
    <col min="9483" max="9483" width="7.28515625" style="28" customWidth="1"/>
    <col min="9484" max="9720" width="9.140625" style="28"/>
    <col min="9721" max="9721" width="2.42578125" style="28" customWidth="1"/>
    <col min="9722" max="9722" width="1.85546875" style="28" customWidth="1"/>
    <col min="9723" max="9723" width="31.140625" style="28" customWidth="1"/>
    <col min="9724" max="9724" width="18.42578125" style="28" customWidth="1"/>
    <col min="9725" max="9725" width="15" style="28" bestFit="1" customWidth="1"/>
    <col min="9726" max="9727" width="10.7109375" style="28" customWidth="1"/>
    <col min="9728" max="9728" width="16.7109375" style="28" customWidth="1"/>
    <col min="9729" max="9729" width="11.7109375" style="28" customWidth="1"/>
    <col min="9730" max="9730" width="10.7109375" style="28" customWidth="1"/>
    <col min="9731" max="9731" width="16" style="28" customWidth="1"/>
    <col min="9732" max="9733" width="9.42578125" style="28" customWidth="1"/>
    <col min="9734" max="9734" width="12.140625" style="28" customWidth="1"/>
    <col min="9735" max="9735" width="9.42578125" style="28" customWidth="1"/>
    <col min="9736" max="9736" width="21.7109375" style="28" customWidth="1"/>
    <col min="9737" max="9738" width="14.7109375" style="28" customWidth="1"/>
    <col min="9739" max="9739" width="7.28515625" style="28" customWidth="1"/>
    <col min="9740" max="9976" width="9.140625" style="28"/>
    <col min="9977" max="9977" width="2.42578125" style="28" customWidth="1"/>
    <col min="9978" max="9978" width="1.85546875" style="28" customWidth="1"/>
    <col min="9979" max="9979" width="31.140625" style="28" customWidth="1"/>
    <col min="9980" max="9980" width="18.42578125" style="28" customWidth="1"/>
    <col min="9981" max="9981" width="15" style="28" bestFit="1" customWidth="1"/>
    <col min="9982" max="9983" width="10.7109375" style="28" customWidth="1"/>
    <col min="9984" max="9984" width="16.7109375" style="28" customWidth="1"/>
    <col min="9985" max="9985" width="11.7109375" style="28" customWidth="1"/>
    <col min="9986" max="9986" width="10.7109375" style="28" customWidth="1"/>
    <col min="9987" max="9987" width="16" style="28" customWidth="1"/>
    <col min="9988" max="9989" width="9.42578125" style="28" customWidth="1"/>
    <col min="9990" max="9990" width="12.140625" style="28" customWidth="1"/>
    <col min="9991" max="9991" width="9.42578125" style="28" customWidth="1"/>
    <col min="9992" max="9992" width="21.7109375" style="28" customWidth="1"/>
    <col min="9993" max="9994" width="14.7109375" style="28" customWidth="1"/>
    <col min="9995" max="9995" width="7.28515625" style="28" customWidth="1"/>
    <col min="9996" max="10232" width="9.140625" style="28"/>
    <col min="10233" max="10233" width="2.42578125" style="28" customWidth="1"/>
    <col min="10234" max="10234" width="1.85546875" style="28" customWidth="1"/>
    <col min="10235" max="10235" width="31.140625" style="28" customWidth="1"/>
    <col min="10236" max="10236" width="18.42578125" style="28" customWidth="1"/>
    <col min="10237" max="10237" width="15" style="28" bestFit="1" customWidth="1"/>
    <col min="10238" max="10239" width="10.7109375" style="28" customWidth="1"/>
    <col min="10240" max="10240" width="16.7109375" style="28" customWidth="1"/>
    <col min="10241" max="10241" width="11.7109375" style="28" customWidth="1"/>
    <col min="10242" max="10242" width="10.7109375" style="28" customWidth="1"/>
    <col min="10243" max="10243" width="16" style="28" customWidth="1"/>
    <col min="10244" max="10245" width="9.42578125" style="28" customWidth="1"/>
    <col min="10246" max="10246" width="12.140625" style="28" customWidth="1"/>
    <col min="10247" max="10247" width="9.42578125" style="28" customWidth="1"/>
    <col min="10248" max="10248" width="21.7109375" style="28" customWidth="1"/>
    <col min="10249" max="10250" width="14.7109375" style="28" customWidth="1"/>
    <col min="10251" max="10251" width="7.28515625" style="28" customWidth="1"/>
    <col min="10252" max="10488" width="9.140625" style="28"/>
    <col min="10489" max="10489" width="2.42578125" style="28" customWidth="1"/>
    <col min="10490" max="10490" width="1.85546875" style="28" customWidth="1"/>
    <col min="10491" max="10491" width="31.140625" style="28" customWidth="1"/>
    <col min="10492" max="10492" width="18.42578125" style="28" customWidth="1"/>
    <col min="10493" max="10493" width="15" style="28" bestFit="1" customWidth="1"/>
    <col min="10494" max="10495" width="10.7109375" style="28" customWidth="1"/>
    <col min="10496" max="10496" width="16.7109375" style="28" customWidth="1"/>
    <col min="10497" max="10497" width="11.7109375" style="28" customWidth="1"/>
    <col min="10498" max="10498" width="10.7109375" style="28" customWidth="1"/>
    <col min="10499" max="10499" width="16" style="28" customWidth="1"/>
    <col min="10500" max="10501" width="9.42578125" style="28" customWidth="1"/>
    <col min="10502" max="10502" width="12.140625" style="28" customWidth="1"/>
    <col min="10503" max="10503" width="9.42578125" style="28" customWidth="1"/>
    <col min="10504" max="10504" width="21.7109375" style="28" customWidth="1"/>
    <col min="10505" max="10506" width="14.7109375" style="28" customWidth="1"/>
    <col min="10507" max="10507" width="7.28515625" style="28" customWidth="1"/>
    <col min="10508" max="10744" width="9.140625" style="28"/>
    <col min="10745" max="10745" width="2.42578125" style="28" customWidth="1"/>
    <col min="10746" max="10746" width="1.85546875" style="28" customWidth="1"/>
    <col min="10747" max="10747" width="31.140625" style="28" customWidth="1"/>
    <col min="10748" max="10748" width="18.42578125" style="28" customWidth="1"/>
    <col min="10749" max="10749" width="15" style="28" bestFit="1" customWidth="1"/>
    <col min="10750" max="10751" width="10.7109375" style="28" customWidth="1"/>
    <col min="10752" max="10752" width="16.7109375" style="28" customWidth="1"/>
    <col min="10753" max="10753" width="11.7109375" style="28" customWidth="1"/>
    <col min="10754" max="10754" width="10.7109375" style="28" customWidth="1"/>
    <col min="10755" max="10755" width="16" style="28" customWidth="1"/>
    <col min="10756" max="10757" width="9.42578125" style="28" customWidth="1"/>
    <col min="10758" max="10758" width="12.140625" style="28" customWidth="1"/>
    <col min="10759" max="10759" width="9.42578125" style="28" customWidth="1"/>
    <col min="10760" max="10760" width="21.7109375" style="28" customWidth="1"/>
    <col min="10761" max="10762" width="14.7109375" style="28" customWidth="1"/>
    <col min="10763" max="10763" width="7.28515625" style="28" customWidth="1"/>
    <col min="10764" max="11000" width="9.140625" style="28"/>
    <col min="11001" max="11001" width="2.42578125" style="28" customWidth="1"/>
    <col min="11002" max="11002" width="1.85546875" style="28" customWidth="1"/>
    <col min="11003" max="11003" width="31.140625" style="28" customWidth="1"/>
    <col min="11004" max="11004" width="18.42578125" style="28" customWidth="1"/>
    <col min="11005" max="11005" width="15" style="28" bestFit="1" customWidth="1"/>
    <col min="11006" max="11007" width="10.7109375" style="28" customWidth="1"/>
    <col min="11008" max="11008" width="16.7109375" style="28" customWidth="1"/>
    <col min="11009" max="11009" width="11.7109375" style="28" customWidth="1"/>
    <col min="11010" max="11010" width="10.7109375" style="28" customWidth="1"/>
    <col min="11011" max="11011" width="16" style="28" customWidth="1"/>
    <col min="11012" max="11013" width="9.42578125" style="28" customWidth="1"/>
    <col min="11014" max="11014" width="12.140625" style="28" customWidth="1"/>
    <col min="11015" max="11015" width="9.42578125" style="28" customWidth="1"/>
    <col min="11016" max="11016" width="21.7109375" style="28" customWidth="1"/>
    <col min="11017" max="11018" width="14.7109375" style="28" customWidth="1"/>
    <col min="11019" max="11019" width="7.28515625" style="28" customWidth="1"/>
    <col min="11020" max="11256" width="9.140625" style="28"/>
    <col min="11257" max="11257" width="2.42578125" style="28" customWidth="1"/>
    <col min="11258" max="11258" width="1.85546875" style="28" customWidth="1"/>
    <col min="11259" max="11259" width="31.140625" style="28" customWidth="1"/>
    <col min="11260" max="11260" width="18.42578125" style="28" customWidth="1"/>
    <col min="11261" max="11261" width="15" style="28" bestFit="1" customWidth="1"/>
    <col min="11262" max="11263" width="10.7109375" style="28" customWidth="1"/>
    <col min="11264" max="11264" width="16.7109375" style="28" customWidth="1"/>
    <col min="11265" max="11265" width="11.7109375" style="28" customWidth="1"/>
    <col min="11266" max="11266" width="10.7109375" style="28" customWidth="1"/>
    <col min="11267" max="11267" width="16" style="28" customWidth="1"/>
    <col min="11268" max="11269" width="9.42578125" style="28" customWidth="1"/>
    <col min="11270" max="11270" width="12.140625" style="28" customWidth="1"/>
    <col min="11271" max="11271" width="9.42578125" style="28" customWidth="1"/>
    <col min="11272" max="11272" width="21.7109375" style="28" customWidth="1"/>
    <col min="11273" max="11274" width="14.7109375" style="28" customWidth="1"/>
    <col min="11275" max="11275" width="7.28515625" style="28" customWidth="1"/>
    <col min="11276" max="11512" width="9.140625" style="28"/>
    <col min="11513" max="11513" width="2.42578125" style="28" customWidth="1"/>
    <col min="11514" max="11514" width="1.85546875" style="28" customWidth="1"/>
    <col min="11515" max="11515" width="31.140625" style="28" customWidth="1"/>
    <col min="11516" max="11516" width="18.42578125" style="28" customWidth="1"/>
    <col min="11517" max="11517" width="15" style="28" bestFit="1" customWidth="1"/>
    <col min="11518" max="11519" width="10.7109375" style="28" customWidth="1"/>
    <col min="11520" max="11520" width="16.7109375" style="28" customWidth="1"/>
    <col min="11521" max="11521" width="11.7109375" style="28" customWidth="1"/>
    <col min="11522" max="11522" width="10.7109375" style="28" customWidth="1"/>
    <col min="11523" max="11523" width="16" style="28" customWidth="1"/>
    <col min="11524" max="11525" width="9.42578125" style="28" customWidth="1"/>
    <col min="11526" max="11526" width="12.140625" style="28" customWidth="1"/>
    <col min="11527" max="11527" width="9.42578125" style="28" customWidth="1"/>
    <col min="11528" max="11528" width="21.7109375" style="28" customWidth="1"/>
    <col min="11529" max="11530" width="14.7109375" style="28" customWidth="1"/>
    <col min="11531" max="11531" width="7.28515625" style="28" customWidth="1"/>
    <col min="11532" max="11768" width="9.140625" style="28"/>
    <col min="11769" max="11769" width="2.42578125" style="28" customWidth="1"/>
    <col min="11770" max="11770" width="1.85546875" style="28" customWidth="1"/>
    <col min="11771" max="11771" width="31.140625" style="28" customWidth="1"/>
    <col min="11772" max="11772" width="18.42578125" style="28" customWidth="1"/>
    <col min="11773" max="11773" width="15" style="28" bestFit="1" customWidth="1"/>
    <col min="11774" max="11775" width="10.7109375" style="28" customWidth="1"/>
    <col min="11776" max="11776" width="16.7109375" style="28" customWidth="1"/>
    <col min="11777" max="11777" width="11.7109375" style="28" customWidth="1"/>
    <col min="11778" max="11778" width="10.7109375" style="28" customWidth="1"/>
    <col min="11779" max="11779" width="16" style="28" customWidth="1"/>
    <col min="11780" max="11781" width="9.42578125" style="28" customWidth="1"/>
    <col min="11782" max="11782" width="12.140625" style="28" customWidth="1"/>
    <col min="11783" max="11783" width="9.42578125" style="28" customWidth="1"/>
    <col min="11784" max="11784" width="21.7109375" style="28" customWidth="1"/>
    <col min="11785" max="11786" width="14.7109375" style="28" customWidth="1"/>
    <col min="11787" max="11787" width="7.28515625" style="28" customWidth="1"/>
    <col min="11788" max="12024" width="9.140625" style="28"/>
    <col min="12025" max="12025" width="2.42578125" style="28" customWidth="1"/>
    <col min="12026" max="12026" width="1.85546875" style="28" customWidth="1"/>
    <col min="12027" max="12027" width="31.140625" style="28" customWidth="1"/>
    <col min="12028" max="12028" width="18.42578125" style="28" customWidth="1"/>
    <col min="12029" max="12029" width="15" style="28" bestFit="1" customWidth="1"/>
    <col min="12030" max="12031" width="10.7109375" style="28" customWidth="1"/>
    <col min="12032" max="12032" width="16.7109375" style="28" customWidth="1"/>
    <col min="12033" max="12033" width="11.7109375" style="28" customWidth="1"/>
    <col min="12034" max="12034" width="10.7109375" style="28" customWidth="1"/>
    <col min="12035" max="12035" width="16" style="28" customWidth="1"/>
    <col min="12036" max="12037" width="9.42578125" style="28" customWidth="1"/>
    <col min="12038" max="12038" width="12.140625" style="28" customWidth="1"/>
    <col min="12039" max="12039" width="9.42578125" style="28" customWidth="1"/>
    <col min="12040" max="12040" width="21.7109375" style="28" customWidth="1"/>
    <col min="12041" max="12042" width="14.7109375" style="28" customWidth="1"/>
    <col min="12043" max="12043" width="7.28515625" style="28" customWidth="1"/>
    <col min="12044" max="12280" width="9.140625" style="28"/>
    <col min="12281" max="12281" width="2.42578125" style="28" customWidth="1"/>
    <col min="12282" max="12282" width="1.85546875" style="28" customWidth="1"/>
    <col min="12283" max="12283" width="31.140625" style="28" customWidth="1"/>
    <col min="12284" max="12284" width="18.42578125" style="28" customWidth="1"/>
    <col min="12285" max="12285" width="15" style="28" bestFit="1" customWidth="1"/>
    <col min="12286" max="12287" width="10.7109375" style="28" customWidth="1"/>
    <col min="12288" max="12288" width="16.7109375" style="28" customWidth="1"/>
    <col min="12289" max="12289" width="11.7109375" style="28" customWidth="1"/>
    <col min="12290" max="12290" width="10.7109375" style="28" customWidth="1"/>
    <col min="12291" max="12291" width="16" style="28" customWidth="1"/>
    <col min="12292" max="12293" width="9.42578125" style="28" customWidth="1"/>
    <col min="12294" max="12294" width="12.140625" style="28" customWidth="1"/>
    <col min="12295" max="12295" width="9.42578125" style="28" customWidth="1"/>
    <col min="12296" max="12296" width="21.7109375" style="28" customWidth="1"/>
    <col min="12297" max="12298" width="14.7109375" style="28" customWidth="1"/>
    <col min="12299" max="12299" width="7.28515625" style="28" customWidth="1"/>
    <col min="12300" max="12536" width="9.140625" style="28"/>
    <col min="12537" max="12537" width="2.42578125" style="28" customWidth="1"/>
    <col min="12538" max="12538" width="1.85546875" style="28" customWidth="1"/>
    <col min="12539" max="12539" width="31.140625" style="28" customWidth="1"/>
    <col min="12540" max="12540" width="18.42578125" style="28" customWidth="1"/>
    <col min="12541" max="12541" width="15" style="28" bestFit="1" customWidth="1"/>
    <col min="12542" max="12543" width="10.7109375" style="28" customWidth="1"/>
    <col min="12544" max="12544" width="16.7109375" style="28" customWidth="1"/>
    <col min="12545" max="12545" width="11.7109375" style="28" customWidth="1"/>
    <col min="12546" max="12546" width="10.7109375" style="28" customWidth="1"/>
    <col min="12547" max="12547" width="16" style="28" customWidth="1"/>
    <col min="12548" max="12549" width="9.42578125" style="28" customWidth="1"/>
    <col min="12550" max="12550" width="12.140625" style="28" customWidth="1"/>
    <col min="12551" max="12551" width="9.42578125" style="28" customWidth="1"/>
    <col min="12552" max="12552" width="21.7109375" style="28" customWidth="1"/>
    <col min="12553" max="12554" width="14.7109375" style="28" customWidth="1"/>
    <col min="12555" max="12555" width="7.28515625" style="28" customWidth="1"/>
    <col min="12556" max="12792" width="9.140625" style="28"/>
    <col min="12793" max="12793" width="2.42578125" style="28" customWidth="1"/>
    <col min="12794" max="12794" width="1.85546875" style="28" customWidth="1"/>
    <col min="12795" max="12795" width="31.140625" style="28" customWidth="1"/>
    <col min="12796" max="12796" width="18.42578125" style="28" customWidth="1"/>
    <col min="12797" max="12797" width="15" style="28" bestFit="1" customWidth="1"/>
    <col min="12798" max="12799" width="10.7109375" style="28" customWidth="1"/>
    <col min="12800" max="12800" width="16.7109375" style="28" customWidth="1"/>
    <col min="12801" max="12801" width="11.7109375" style="28" customWidth="1"/>
    <col min="12802" max="12802" width="10.7109375" style="28" customWidth="1"/>
    <col min="12803" max="12803" width="16" style="28" customWidth="1"/>
    <col min="12804" max="12805" width="9.42578125" style="28" customWidth="1"/>
    <col min="12806" max="12806" width="12.140625" style="28" customWidth="1"/>
    <col min="12807" max="12807" width="9.42578125" style="28" customWidth="1"/>
    <col min="12808" max="12808" width="21.7109375" style="28" customWidth="1"/>
    <col min="12809" max="12810" width="14.7109375" style="28" customWidth="1"/>
    <col min="12811" max="12811" width="7.28515625" style="28" customWidth="1"/>
    <col min="12812" max="13048" width="9.140625" style="28"/>
    <col min="13049" max="13049" width="2.42578125" style="28" customWidth="1"/>
    <col min="13050" max="13050" width="1.85546875" style="28" customWidth="1"/>
    <col min="13051" max="13051" width="31.140625" style="28" customWidth="1"/>
    <col min="13052" max="13052" width="18.42578125" style="28" customWidth="1"/>
    <col min="13053" max="13053" width="15" style="28" bestFit="1" customWidth="1"/>
    <col min="13054" max="13055" width="10.7109375" style="28" customWidth="1"/>
    <col min="13056" max="13056" width="16.7109375" style="28" customWidth="1"/>
    <col min="13057" max="13057" width="11.7109375" style="28" customWidth="1"/>
    <col min="13058" max="13058" width="10.7109375" style="28" customWidth="1"/>
    <col min="13059" max="13059" width="16" style="28" customWidth="1"/>
    <col min="13060" max="13061" width="9.42578125" style="28" customWidth="1"/>
    <col min="13062" max="13062" width="12.140625" style="28" customWidth="1"/>
    <col min="13063" max="13063" width="9.42578125" style="28" customWidth="1"/>
    <col min="13064" max="13064" width="21.7109375" style="28" customWidth="1"/>
    <col min="13065" max="13066" width="14.7109375" style="28" customWidth="1"/>
    <col min="13067" max="13067" width="7.28515625" style="28" customWidth="1"/>
    <col min="13068" max="13304" width="9.140625" style="28"/>
    <col min="13305" max="13305" width="2.42578125" style="28" customWidth="1"/>
    <col min="13306" max="13306" width="1.85546875" style="28" customWidth="1"/>
    <col min="13307" max="13307" width="31.140625" style="28" customWidth="1"/>
    <col min="13308" max="13308" width="18.42578125" style="28" customWidth="1"/>
    <col min="13309" max="13309" width="15" style="28" bestFit="1" customWidth="1"/>
    <col min="13310" max="13311" width="10.7109375" style="28" customWidth="1"/>
    <col min="13312" max="13312" width="16.7109375" style="28" customWidth="1"/>
    <col min="13313" max="13313" width="11.7109375" style="28" customWidth="1"/>
    <col min="13314" max="13314" width="10.7109375" style="28" customWidth="1"/>
    <col min="13315" max="13315" width="16" style="28" customWidth="1"/>
    <col min="13316" max="13317" width="9.42578125" style="28" customWidth="1"/>
    <col min="13318" max="13318" width="12.140625" style="28" customWidth="1"/>
    <col min="13319" max="13319" width="9.42578125" style="28" customWidth="1"/>
    <col min="13320" max="13320" width="21.7109375" style="28" customWidth="1"/>
    <col min="13321" max="13322" width="14.7109375" style="28" customWidth="1"/>
    <col min="13323" max="13323" width="7.28515625" style="28" customWidth="1"/>
    <col min="13324" max="13560" width="9.140625" style="28"/>
    <col min="13561" max="13561" width="2.42578125" style="28" customWidth="1"/>
    <col min="13562" max="13562" width="1.85546875" style="28" customWidth="1"/>
    <col min="13563" max="13563" width="31.140625" style="28" customWidth="1"/>
    <col min="13564" max="13564" width="18.42578125" style="28" customWidth="1"/>
    <col min="13565" max="13565" width="15" style="28" bestFit="1" customWidth="1"/>
    <col min="13566" max="13567" width="10.7109375" style="28" customWidth="1"/>
    <col min="13568" max="13568" width="16.7109375" style="28" customWidth="1"/>
    <col min="13569" max="13569" width="11.7109375" style="28" customWidth="1"/>
    <col min="13570" max="13570" width="10.7109375" style="28" customWidth="1"/>
    <col min="13571" max="13571" width="16" style="28" customWidth="1"/>
    <col min="13572" max="13573" width="9.42578125" style="28" customWidth="1"/>
    <col min="13574" max="13574" width="12.140625" style="28" customWidth="1"/>
    <col min="13575" max="13575" width="9.42578125" style="28" customWidth="1"/>
    <col min="13576" max="13576" width="21.7109375" style="28" customWidth="1"/>
    <col min="13577" max="13578" width="14.7109375" style="28" customWidth="1"/>
    <col min="13579" max="13579" width="7.28515625" style="28" customWidth="1"/>
    <col min="13580" max="13816" width="9.140625" style="28"/>
    <col min="13817" max="13817" width="2.42578125" style="28" customWidth="1"/>
    <col min="13818" max="13818" width="1.85546875" style="28" customWidth="1"/>
    <col min="13819" max="13819" width="31.140625" style="28" customWidth="1"/>
    <col min="13820" max="13820" width="18.42578125" style="28" customWidth="1"/>
    <col min="13821" max="13821" width="15" style="28" bestFit="1" customWidth="1"/>
    <col min="13822" max="13823" width="10.7109375" style="28" customWidth="1"/>
    <col min="13824" max="13824" width="16.7109375" style="28" customWidth="1"/>
    <col min="13825" max="13825" width="11.7109375" style="28" customWidth="1"/>
    <col min="13826" max="13826" width="10.7109375" style="28" customWidth="1"/>
    <col min="13827" max="13827" width="16" style="28" customWidth="1"/>
    <col min="13828" max="13829" width="9.42578125" style="28" customWidth="1"/>
    <col min="13830" max="13830" width="12.140625" style="28" customWidth="1"/>
    <col min="13831" max="13831" width="9.42578125" style="28" customWidth="1"/>
    <col min="13832" max="13832" width="21.7109375" style="28" customWidth="1"/>
    <col min="13833" max="13834" width="14.7109375" style="28" customWidth="1"/>
    <col min="13835" max="13835" width="7.28515625" style="28" customWidth="1"/>
    <col min="13836" max="14072" width="9.140625" style="28"/>
    <col min="14073" max="14073" width="2.42578125" style="28" customWidth="1"/>
    <col min="14074" max="14074" width="1.85546875" style="28" customWidth="1"/>
    <col min="14075" max="14075" width="31.140625" style="28" customWidth="1"/>
    <col min="14076" max="14076" width="18.42578125" style="28" customWidth="1"/>
    <col min="14077" max="14077" width="15" style="28" bestFit="1" customWidth="1"/>
    <col min="14078" max="14079" width="10.7109375" style="28" customWidth="1"/>
    <col min="14080" max="14080" width="16.7109375" style="28" customWidth="1"/>
    <col min="14081" max="14081" width="11.7109375" style="28" customWidth="1"/>
    <col min="14082" max="14082" width="10.7109375" style="28" customWidth="1"/>
    <col min="14083" max="14083" width="16" style="28" customWidth="1"/>
    <col min="14084" max="14085" width="9.42578125" style="28" customWidth="1"/>
    <col min="14086" max="14086" width="12.140625" style="28" customWidth="1"/>
    <col min="14087" max="14087" width="9.42578125" style="28" customWidth="1"/>
    <col min="14088" max="14088" width="21.7109375" style="28" customWidth="1"/>
    <col min="14089" max="14090" width="14.7109375" style="28" customWidth="1"/>
    <col min="14091" max="14091" width="7.28515625" style="28" customWidth="1"/>
    <col min="14092" max="14328" width="9.140625" style="28"/>
    <col min="14329" max="14329" width="2.42578125" style="28" customWidth="1"/>
    <col min="14330" max="14330" width="1.85546875" style="28" customWidth="1"/>
    <col min="14331" max="14331" width="31.140625" style="28" customWidth="1"/>
    <col min="14332" max="14332" width="18.42578125" style="28" customWidth="1"/>
    <col min="14333" max="14333" width="15" style="28" bestFit="1" customWidth="1"/>
    <col min="14334" max="14335" width="10.7109375" style="28" customWidth="1"/>
    <col min="14336" max="14336" width="16.7109375" style="28" customWidth="1"/>
    <col min="14337" max="14337" width="11.7109375" style="28" customWidth="1"/>
    <col min="14338" max="14338" width="10.7109375" style="28" customWidth="1"/>
    <col min="14339" max="14339" width="16" style="28" customWidth="1"/>
    <col min="14340" max="14341" width="9.42578125" style="28" customWidth="1"/>
    <col min="14342" max="14342" width="12.140625" style="28" customWidth="1"/>
    <col min="14343" max="14343" width="9.42578125" style="28" customWidth="1"/>
    <col min="14344" max="14344" width="21.7109375" style="28" customWidth="1"/>
    <col min="14345" max="14346" width="14.7109375" style="28" customWidth="1"/>
    <col min="14347" max="14347" width="7.28515625" style="28" customWidth="1"/>
    <col min="14348" max="14584" width="9.140625" style="28"/>
    <col min="14585" max="14585" width="2.42578125" style="28" customWidth="1"/>
    <col min="14586" max="14586" width="1.85546875" style="28" customWidth="1"/>
    <col min="14587" max="14587" width="31.140625" style="28" customWidth="1"/>
    <col min="14588" max="14588" width="18.42578125" style="28" customWidth="1"/>
    <col min="14589" max="14589" width="15" style="28" bestFit="1" customWidth="1"/>
    <col min="14590" max="14591" width="10.7109375" style="28" customWidth="1"/>
    <col min="14592" max="14592" width="16.7109375" style="28" customWidth="1"/>
    <col min="14593" max="14593" width="11.7109375" style="28" customWidth="1"/>
    <col min="14594" max="14594" width="10.7109375" style="28" customWidth="1"/>
    <col min="14595" max="14595" width="16" style="28" customWidth="1"/>
    <col min="14596" max="14597" width="9.42578125" style="28" customWidth="1"/>
    <col min="14598" max="14598" width="12.140625" style="28" customWidth="1"/>
    <col min="14599" max="14599" width="9.42578125" style="28" customWidth="1"/>
    <col min="14600" max="14600" width="21.7109375" style="28" customWidth="1"/>
    <col min="14601" max="14602" width="14.7109375" style="28" customWidth="1"/>
    <col min="14603" max="14603" width="7.28515625" style="28" customWidth="1"/>
    <col min="14604" max="14840" width="9.140625" style="28"/>
    <col min="14841" max="14841" width="2.42578125" style="28" customWidth="1"/>
    <col min="14842" max="14842" width="1.85546875" style="28" customWidth="1"/>
    <col min="14843" max="14843" width="31.140625" style="28" customWidth="1"/>
    <col min="14844" max="14844" width="18.42578125" style="28" customWidth="1"/>
    <col min="14845" max="14845" width="15" style="28" bestFit="1" customWidth="1"/>
    <col min="14846" max="14847" width="10.7109375" style="28" customWidth="1"/>
    <col min="14848" max="14848" width="16.7109375" style="28" customWidth="1"/>
    <col min="14849" max="14849" width="11.7109375" style="28" customWidth="1"/>
    <col min="14850" max="14850" width="10.7109375" style="28" customWidth="1"/>
    <col min="14851" max="14851" width="16" style="28" customWidth="1"/>
    <col min="14852" max="14853" width="9.42578125" style="28" customWidth="1"/>
    <col min="14854" max="14854" width="12.140625" style="28" customWidth="1"/>
    <col min="14855" max="14855" width="9.42578125" style="28" customWidth="1"/>
    <col min="14856" max="14856" width="21.7109375" style="28" customWidth="1"/>
    <col min="14857" max="14858" width="14.7109375" style="28" customWidth="1"/>
    <col min="14859" max="14859" width="7.28515625" style="28" customWidth="1"/>
    <col min="14860" max="15096" width="9.140625" style="28"/>
    <col min="15097" max="15097" width="2.42578125" style="28" customWidth="1"/>
    <col min="15098" max="15098" width="1.85546875" style="28" customWidth="1"/>
    <col min="15099" max="15099" width="31.140625" style="28" customWidth="1"/>
    <col min="15100" max="15100" width="18.42578125" style="28" customWidth="1"/>
    <col min="15101" max="15101" width="15" style="28" bestFit="1" customWidth="1"/>
    <col min="15102" max="15103" width="10.7109375" style="28" customWidth="1"/>
    <col min="15104" max="15104" width="16.7109375" style="28" customWidth="1"/>
    <col min="15105" max="15105" width="11.7109375" style="28" customWidth="1"/>
    <col min="15106" max="15106" width="10.7109375" style="28" customWidth="1"/>
    <col min="15107" max="15107" width="16" style="28" customWidth="1"/>
    <col min="15108" max="15109" width="9.42578125" style="28" customWidth="1"/>
    <col min="15110" max="15110" width="12.140625" style="28" customWidth="1"/>
    <col min="15111" max="15111" width="9.42578125" style="28" customWidth="1"/>
    <col min="15112" max="15112" width="21.7109375" style="28" customWidth="1"/>
    <col min="15113" max="15114" width="14.7109375" style="28" customWidth="1"/>
    <col min="15115" max="15115" width="7.28515625" style="28" customWidth="1"/>
    <col min="15116" max="15352" width="9.140625" style="28"/>
    <col min="15353" max="15353" width="2.42578125" style="28" customWidth="1"/>
    <col min="15354" max="15354" width="1.85546875" style="28" customWidth="1"/>
    <col min="15355" max="15355" width="31.140625" style="28" customWidth="1"/>
    <col min="15356" max="15356" width="18.42578125" style="28" customWidth="1"/>
    <col min="15357" max="15357" width="15" style="28" bestFit="1" customWidth="1"/>
    <col min="15358" max="15359" width="10.7109375" style="28" customWidth="1"/>
    <col min="15360" max="15360" width="16.7109375" style="28" customWidth="1"/>
    <col min="15361" max="15361" width="11.7109375" style="28" customWidth="1"/>
    <col min="15362" max="15362" width="10.7109375" style="28" customWidth="1"/>
    <col min="15363" max="15363" width="16" style="28" customWidth="1"/>
    <col min="15364" max="15365" width="9.42578125" style="28" customWidth="1"/>
    <col min="15366" max="15366" width="12.140625" style="28" customWidth="1"/>
    <col min="15367" max="15367" width="9.42578125" style="28" customWidth="1"/>
    <col min="15368" max="15368" width="21.7109375" style="28" customWidth="1"/>
    <col min="15369" max="15370" width="14.7109375" style="28" customWidth="1"/>
    <col min="15371" max="15371" width="7.28515625" style="28" customWidth="1"/>
    <col min="15372" max="15608" width="9.140625" style="28"/>
    <col min="15609" max="15609" width="2.42578125" style="28" customWidth="1"/>
    <col min="15610" max="15610" width="1.85546875" style="28" customWidth="1"/>
    <col min="15611" max="15611" width="31.140625" style="28" customWidth="1"/>
    <col min="15612" max="15612" width="18.42578125" style="28" customWidth="1"/>
    <col min="15613" max="15613" width="15" style="28" bestFit="1" customWidth="1"/>
    <col min="15614" max="15615" width="10.7109375" style="28" customWidth="1"/>
    <col min="15616" max="15616" width="16.7109375" style="28" customWidth="1"/>
    <col min="15617" max="15617" width="11.7109375" style="28" customWidth="1"/>
    <col min="15618" max="15618" width="10.7109375" style="28" customWidth="1"/>
    <col min="15619" max="15619" width="16" style="28" customWidth="1"/>
    <col min="15620" max="15621" width="9.42578125" style="28" customWidth="1"/>
    <col min="15622" max="15622" width="12.140625" style="28" customWidth="1"/>
    <col min="15623" max="15623" width="9.42578125" style="28" customWidth="1"/>
    <col min="15624" max="15624" width="21.7109375" style="28" customWidth="1"/>
    <col min="15625" max="15626" width="14.7109375" style="28" customWidth="1"/>
    <col min="15627" max="15627" width="7.28515625" style="28" customWidth="1"/>
    <col min="15628" max="15864" width="9.140625" style="28"/>
    <col min="15865" max="15865" width="2.42578125" style="28" customWidth="1"/>
    <col min="15866" max="15866" width="1.85546875" style="28" customWidth="1"/>
    <col min="15867" max="15867" width="31.140625" style="28" customWidth="1"/>
    <col min="15868" max="15868" width="18.42578125" style="28" customWidth="1"/>
    <col min="15869" max="15869" width="15" style="28" bestFit="1" customWidth="1"/>
    <col min="15870" max="15871" width="10.7109375" style="28" customWidth="1"/>
    <col min="15872" max="15872" width="16.7109375" style="28" customWidth="1"/>
    <col min="15873" max="15873" width="11.7109375" style="28" customWidth="1"/>
    <col min="15874" max="15874" width="10.7109375" style="28" customWidth="1"/>
    <col min="15875" max="15875" width="16" style="28" customWidth="1"/>
    <col min="15876" max="15877" width="9.42578125" style="28" customWidth="1"/>
    <col min="15878" max="15878" width="12.140625" style="28" customWidth="1"/>
    <col min="15879" max="15879" width="9.42578125" style="28" customWidth="1"/>
    <col min="15880" max="15880" width="21.7109375" style="28" customWidth="1"/>
    <col min="15881" max="15882" width="14.7109375" style="28" customWidth="1"/>
    <col min="15883" max="15883" width="7.28515625" style="28" customWidth="1"/>
    <col min="15884" max="16120" width="9.140625" style="28"/>
    <col min="16121" max="16121" width="2.42578125" style="28" customWidth="1"/>
    <col min="16122" max="16122" width="1.85546875" style="28" customWidth="1"/>
    <col min="16123" max="16123" width="31.140625" style="28" customWidth="1"/>
    <col min="16124" max="16124" width="18.42578125" style="28" customWidth="1"/>
    <col min="16125" max="16125" width="15" style="28" bestFit="1" customWidth="1"/>
    <col min="16126" max="16127" width="10.7109375" style="28" customWidth="1"/>
    <col min="16128" max="16128" width="16.7109375" style="28" customWidth="1"/>
    <col min="16129" max="16129" width="11.7109375" style="28" customWidth="1"/>
    <col min="16130" max="16130" width="10.7109375" style="28" customWidth="1"/>
    <col min="16131" max="16131" width="16" style="28" customWidth="1"/>
    <col min="16132" max="16133" width="9.42578125" style="28" customWidth="1"/>
    <col min="16134" max="16134" width="12.140625" style="28" customWidth="1"/>
    <col min="16135" max="16135" width="9.42578125" style="28" customWidth="1"/>
    <col min="16136" max="16136" width="21.7109375" style="28" customWidth="1"/>
    <col min="16137" max="16138" width="14.7109375" style="28" customWidth="1"/>
    <col min="16139" max="16139" width="7.28515625" style="28" customWidth="1"/>
    <col min="16140" max="16384" width="9.140625" style="28"/>
  </cols>
  <sheetData>
    <row r="1" spans="1:10" ht="12.75" customHeight="1" x14ac:dyDescent="0.2">
      <c r="A1" s="958" t="str">
        <f>Cash!A1</f>
        <v>NAME OF INSURANCE COMPANY</v>
      </c>
      <c r="B1" s="958"/>
      <c r="C1" s="958"/>
      <c r="D1" s="958"/>
      <c r="E1" s="958"/>
      <c r="F1" s="958"/>
      <c r="G1" s="958"/>
      <c r="H1" s="958"/>
      <c r="I1" s="958"/>
      <c r="J1" s="958"/>
    </row>
    <row r="2" spans="1:10" ht="12.75" customHeight="1" x14ac:dyDescent="0.2">
      <c r="A2" s="958" t="str">
        <f>Cash!A2</f>
        <v>STATEMENT OF CAPITAL, RESERVES AND SURPLUS INVESTMENTS</v>
      </c>
      <c r="B2" s="958"/>
      <c r="C2" s="958"/>
      <c r="D2" s="958"/>
      <c r="E2" s="958"/>
      <c r="F2" s="958"/>
      <c r="G2" s="958"/>
      <c r="H2" s="958"/>
      <c r="I2" s="958"/>
      <c r="J2" s="958"/>
    </row>
    <row r="3" spans="1:10" ht="12.75" customHeight="1" x14ac:dyDescent="0.2">
      <c r="A3" s="958" t="str">
        <f>Cash!A3</f>
        <v>AS OF DATE</v>
      </c>
      <c r="B3" s="958"/>
      <c r="C3" s="958"/>
      <c r="D3" s="958"/>
      <c r="E3" s="958"/>
      <c r="F3" s="958"/>
      <c r="G3" s="958"/>
      <c r="H3" s="958"/>
      <c r="I3" s="958"/>
      <c r="J3" s="958"/>
    </row>
    <row r="4" spans="1:10" s="91" customFormat="1" ht="14.1" customHeight="1" thickBot="1" x14ac:dyDescent="0.25">
      <c r="A4" s="996"/>
      <c r="B4" s="996"/>
      <c r="C4" s="996"/>
      <c r="D4" s="996"/>
      <c r="E4" s="996"/>
      <c r="F4" s="996"/>
      <c r="G4" s="996"/>
      <c r="H4" s="996"/>
      <c r="I4" s="996"/>
      <c r="J4" s="996"/>
    </row>
    <row r="5" spans="1:10" s="95" customFormat="1" ht="12.75" customHeight="1" x14ac:dyDescent="0.25">
      <c r="A5" s="1006" t="s">
        <v>99</v>
      </c>
      <c r="B5" s="1007"/>
      <c r="C5" s="1007"/>
      <c r="D5" s="1008"/>
      <c r="E5" s="1012" t="s">
        <v>100</v>
      </c>
      <c r="F5" s="1015" t="s">
        <v>101</v>
      </c>
      <c r="G5" s="1015"/>
      <c r="H5" s="1016" t="s">
        <v>348</v>
      </c>
      <c r="I5" s="1019" t="s">
        <v>349</v>
      </c>
      <c r="J5" s="999" t="s">
        <v>63</v>
      </c>
    </row>
    <row r="6" spans="1:10" s="95" customFormat="1" ht="12.75" customHeight="1" x14ac:dyDescent="0.25">
      <c r="A6" s="1009"/>
      <c r="B6" s="1010"/>
      <c r="C6" s="1010"/>
      <c r="D6" s="1011"/>
      <c r="E6" s="1013"/>
      <c r="F6" s="1002" t="s">
        <v>103</v>
      </c>
      <c r="G6" s="1002" t="s">
        <v>104</v>
      </c>
      <c r="H6" s="1017"/>
      <c r="I6" s="1020"/>
      <c r="J6" s="1000"/>
    </row>
    <row r="7" spans="1:10" s="95" customFormat="1" ht="12.75" customHeight="1" x14ac:dyDescent="0.25">
      <c r="A7" s="1004" t="s">
        <v>105</v>
      </c>
      <c r="B7" s="1005"/>
      <c r="C7" s="1005"/>
      <c r="D7" s="96" t="s">
        <v>106</v>
      </c>
      <c r="E7" s="1014"/>
      <c r="F7" s="1003"/>
      <c r="G7" s="1003"/>
      <c r="H7" s="1018"/>
      <c r="I7" s="1021"/>
      <c r="J7" s="1001"/>
    </row>
    <row r="8" spans="1:10" s="189" customFormat="1" ht="12.75" customHeight="1" thickBot="1" x14ac:dyDescent="0.25">
      <c r="A8" s="1022"/>
      <c r="B8" s="1023"/>
      <c r="C8" s="1024"/>
      <c r="D8" s="540"/>
      <c r="E8" s="540"/>
      <c r="F8" s="540"/>
      <c r="G8" s="305"/>
      <c r="H8" s="305"/>
      <c r="I8" s="493"/>
      <c r="J8" s="563"/>
    </row>
    <row r="9" spans="1:10" ht="12.75" customHeight="1" x14ac:dyDescent="0.2">
      <c r="A9" s="101" t="s">
        <v>107</v>
      </c>
      <c r="B9" s="102" t="s">
        <v>108</v>
      </c>
      <c r="C9" s="82"/>
      <c r="D9" s="36"/>
      <c r="E9" s="36"/>
      <c r="F9" s="531"/>
      <c r="G9" s="531"/>
      <c r="H9" s="505"/>
      <c r="I9" s="478"/>
      <c r="J9" s="38"/>
    </row>
    <row r="10" spans="1:10" ht="12.75" customHeight="1" x14ac:dyDescent="0.2">
      <c r="A10" s="103"/>
      <c r="B10" s="82">
        <v>1</v>
      </c>
      <c r="C10" s="104"/>
      <c r="D10" s="104"/>
      <c r="E10" s="104"/>
      <c r="F10" s="532"/>
      <c r="G10" s="532"/>
      <c r="H10" s="524"/>
      <c r="I10" s="479"/>
      <c r="J10" s="42"/>
    </row>
    <row r="11" spans="1:10" ht="12.75" customHeight="1" x14ac:dyDescent="0.2">
      <c r="A11" s="103"/>
      <c r="B11" s="82">
        <v>2</v>
      </c>
      <c r="C11" s="105"/>
      <c r="D11" s="105"/>
      <c r="E11" s="105"/>
      <c r="F11" s="533"/>
      <c r="G11" s="533"/>
      <c r="H11" s="525"/>
      <c r="I11" s="480"/>
      <c r="J11" s="47"/>
    </row>
    <row r="12" spans="1:10" ht="12.75" customHeight="1" x14ac:dyDescent="0.2">
      <c r="A12" s="103"/>
      <c r="B12" s="82">
        <v>3</v>
      </c>
      <c r="C12" s="106"/>
      <c r="D12" s="106"/>
      <c r="E12" s="106"/>
      <c r="F12" s="534"/>
      <c r="G12" s="534"/>
      <c r="H12" s="526"/>
      <c r="I12" s="481"/>
      <c r="J12" s="108"/>
    </row>
    <row r="13" spans="1:10" s="4" customFormat="1" ht="12.75" customHeight="1" x14ac:dyDescent="0.2">
      <c r="A13" s="109" t="s">
        <v>93</v>
      </c>
      <c r="B13" s="110"/>
      <c r="C13" s="110"/>
      <c r="D13" s="111"/>
      <c r="E13" s="111"/>
      <c r="F13" s="535"/>
      <c r="G13" s="535"/>
      <c r="H13" s="527">
        <f>SUM(H10:H12)</f>
        <v>0</v>
      </c>
      <c r="I13" s="527">
        <f>SUM(I10:I12)</f>
        <v>0</v>
      </c>
      <c r="J13" s="112"/>
    </row>
    <row r="14" spans="1:10" ht="12.75" customHeight="1" x14ac:dyDescent="0.2">
      <c r="A14" s="103"/>
      <c r="B14" s="82"/>
      <c r="C14" s="82"/>
      <c r="D14" s="36"/>
      <c r="E14" s="36"/>
      <c r="F14" s="531"/>
      <c r="G14" s="531"/>
      <c r="H14" s="505"/>
      <c r="I14" s="478"/>
      <c r="J14" s="38"/>
    </row>
    <row r="15" spans="1:10" ht="12.75" customHeight="1" x14ac:dyDescent="0.2">
      <c r="A15" s="101" t="s">
        <v>109</v>
      </c>
      <c r="B15" s="102" t="s">
        <v>110</v>
      </c>
      <c r="C15" s="82"/>
      <c r="D15" s="36"/>
      <c r="E15" s="36"/>
      <c r="F15" s="531"/>
      <c r="G15" s="531"/>
      <c r="H15" s="505"/>
      <c r="I15" s="478"/>
      <c r="J15" s="38"/>
    </row>
    <row r="16" spans="1:10" ht="12.75" customHeight="1" x14ac:dyDescent="0.2">
      <c r="A16" s="103"/>
      <c r="B16" s="82">
        <v>1</v>
      </c>
      <c r="C16" s="104"/>
      <c r="D16" s="104"/>
      <c r="E16" s="104"/>
      <c r="F16" s="532"/>
      <c r="G16" s="532"/>
      <c r="H16" s="524"/>
      <c r="I16" s="479"/>
      <c r="J16" s="42"/>
    </row>
    <row r="17" spans="1:11" ht="12.75" customHeight="1" x14ac:dyDescent="0.2">
      <c r="A17" s="103"/>
      <c r="B17" s="82">
        <v>2</v>
      </c>
      <c r="C17" s="105"/>
      <c r="D17" s="105"/>
      <c r="E17" s="105"/>
      <c r="F17" s="533"/>
      <c r="G17" s="533"/>
      <c r="H17" s="525"/>
      <c r="I17" s="480"/>
      <c r="J17" s="47"/>
    </row>
    <row r="18" spans="1:11" ht="12.75" customHeight="1" x14ac:dyDescent="0.2">
      <c r="A18" s="103"/>
      <c r="B18" s="82">
        <v>3</v>
      </c>
      <c r="C18" s="106"/>
      <c r="D18" s="105"/>
      <c r="E18" s="105"/>
      <c r="F18" s="533"/>
      <c r="G18" s="533"/>
      <c r="H18" s="525"/>
      <c r="I18" s="480"/>
      <c r="J18" s="47"/>
    </row>
    <row r="19" spans="1:11" s="4" customFormat="1" ht="12.75" customHeight="1" x14ac:dyDescent="0.2">
      <c r="A19" s="109" t="s">
        <v>93</v>
      </c>
      <c r="B19" s="110"/>
      <c r="C19" s="110"/>
      <c r="D19" s="113"/>
      <c r="E19" s="111"/>
      <c r="F19" s="535"/>
      <c r="G19" s="535"/>
      <c r="H19" s="527">
        <f>SUM(H16:H18)</f>
        <v>0</v>
      </c>
      <c r="I19" s="527">
        <f>SUM(I16:I18)</f>
        <v>0</v>
      </c>
      <c r="J19" s="112"/>
    </row>
    <row r="20" spans="1:11" ht="12.75" customHeight="1" x14ac:dyDescent="0.2">
      <c r="A20" s="103"/>
      <c r="B20" s="82"/>
      <c r="C20" s="82"/>
      <c r="D20" s="36"/>
      <c r="E20" s="36"/>
      <c r="F20" s="531"/>
      <c r="G20" s="531"/>
      <c r="H20" s="505"/>
      <c r="I20" s="478"/>
      <c r="J20" s="38"/>
    </row>
    <row r="21" spans="1:11" ht="12.75" customHeight="1" thickBot="1" x14ac:dyDescent="0.25">
      <c r="A21" s="114"/>
      <c r="B21" s="115"/>
      <c r="C21" s="115"/>
      <c r="D21" s="71"/>
      <c r="E21" s="116"/>
      <c r="F21" s="536"/>
      <c r="G21" s="536"/>
      <c r="H21" s="528"/>
      <c r="I21" s="482"/>
      <c r="J21" s="118"/>
    </row>
    <row r="22" spans="1:11" s="474" customFormat="1" ht="12.75" customHeight="1" thickBot="1" x14ac:dyDescent="0.25">
      <c r="A22" s="997" t="s">
        <v>111</v>
      </c>
      <c r="B22" s="998"/>
      <c r="C22" s="998"/>
      <c r="D22" s="998"/>
      <c r="E22" s="476"/>
      <c r="F22" s="537"/>
      <c r="G22" s="537"/>
      <c r="H22" s="529">
        <f>H19+H13</f>
        <v>0</v>
      </c>
      <c r="I22" s="529">
        <f>I19+I13</f>
        <v>0</v>
      </c>
      <c r="J22" s="477"/>
    </row>
    <row r="23" spans="1:11" ht="12.75" customHeight="1" x14ac:dyDescent="0.2">
      <c r="A23" s="77"/>
      <c r="B23" s="77"/>
      <c r="C23" s="77"/>
      <c r="D23" s="77"/>
      <c r="E23" s="77"/>
      <c r="F23" s="538"/>
      <c r="G23" s="538"/>
      <c r="H23" s="530"/>
      <c r="I23" s="119"/>
      <c r="J23" s="77"/>
      <c r="K23" s="120"/>
    </row>
  </sheetData>
  <mergeCells count="15">
    <mergeCell ref="A1:J1"/>
    <mergeCell ref="A2:J2"/>
    <mergeCell ref="A3:J3"/>
    <mergeCell ref="A4:J4"/>
    <mergeCell ref="A22:D22"/>
    <mergeCell ref="J5:J7"/>
    <mergeCell ref="F6:F7"/>
    <mergeCell ref="G6:G7"/>
    <mergeCell ref="A7:C7"/>
    <mergeCell ref="A5:D6"/>
    <mergeCell ref="E5:E7"/>
    <mergeCell ref="F5:G5"/>
    <mergeCell ref="H5:H7"/>
    <mergeCell ref="I5:I7"/>
    <mergeCell ref="A8:C8"/>
  </mergeCells>
  <pageMargins left="0.5" right="0.5" top="1" bottom="0.5" header="0.2" footer="0.1"/>
  <pageSetup paperSize="5" scale="69" fitToHeight="0" orientation="landscape" r:id="rId1"/>
  <headerFooter>
    <oddFooter>&amp;R&amp;"Arial,Bold"&amp;10Page 20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9" tint="0.39997558519241921"/>
    <pageSetUpPr fitToPage="1"/>
  </sheetPr>
  <dimension ref="A1:I26"/>
  <sheetViews>
    <sheetView showGridLines="0" zoomScale="85" zoomScaleNormal="85" zoomScaleSheetLayoutView="80" zoomScalePageLayoutView="40" workbookViewId="0">
      <selection activeCell="G23" sqref="G23"/>
    </sheetView>
  </sheetViews>
  <sheetFormatPr defaultRowHeight="12.75" customHeight="1" x14ac:dyDescent="0.2"/>
  <cols>
    <col min="1" max="1" width="2.42578125" style="186" bestFit="1" customWidth="1"/>
    <col min="2" max="2" width="3.42578125" style="86" customWidth="1"/>
    <col min="3" max="3" width="51.5703125" style="28" customWidth="1"/>
    <col min="4" max="4" width="10.85546875" style="28" customWidth="1"/>
    <col min="5" max="7" width="10" style="551" customWidth="1"/>
    <col min="8" max="8" width="10.140625" style="28" customWidth="1"/>
    <col min="9" max="9" width="6.42578125" style="28" customWidth="1"/>
    <col min="10" max="243" width="9.140625" style="28"/>
    <col min="244" max="244" width="2.42578125" style="28" bestFit="1" customWidth="1"/>
    <col min="245" max="245" width="3.42578125" style="28" customWidth="1"/>
    <col min="246" max="246" width="51.5703125" style="28" customWidth="1"/>
    <col min="247" max="247" width="10.85546875" style="28" customWidth="1"/>
    <col min="248" max="249" width="10" style="28" customWidth="1"/>
    <col min="250" max="251" width="6.5703125" style="28" customWidth="1"/>
    <col min="252" max="253" width="12.7109375" style="28" customWidth="1"/>
    <col min="254" max="255" width="11.7109375" style="28" customWidth="1"/>
    <col min="256" max="257" width="12.7109375" style="28" customWidth="1"/>
    <col min="258" max="261" width="14.42578125" style="28" customWidth="1"/>
    <col min="262" max="262" width="15.28515625" style="28" customWidth="1"/>
    <col min="263" max="263" width="15.5703125" style="28" customWidth="1"/>
    <col min="264" max="264" width="10.140625" style="28" customWidth="1"/>
    <col min="265" max="265" width="6.42578125" style="28" customWidth="1"/>
    <col min="266" max="499" width="9.140625" style="28"/>
    <col min="500" max="500" width="2.42578125" style="28" bestFit="1" customWidth="1"/>
    <col min="501" max="501" width="3.42578125" style="28" customWidth="1"/>
    <col min="502" max="502" width="51.5703125" style="28" customWidth="1"/>
    <col min="503" max="503" width="10.85546875" style="28" customWidth="1"/>
    <col min="504" max="505" width="10" style="28" customWidth="1"/>
    <col min="506" max="507" width="6.5703125" style="28" customWidth="1"/>
    <col min="508" max="509" width="12.7109375" style="28" customWidth="1"/>
    <col min="510" max="511" width="11.7109375" style="28" customWidth="1"/>
    <col min="512" max="513" width="12.7109375" style="28" customWidth="1"/>
    <col min="514" max="517" width="14.42578125" style="28" customWidth="1"/>
    <col min="518" max="518" width="15.28515625" style="28" customWidth="1"/>
    <col min="519" max="519" width="15.5703125" style="28" customWidth="1"/>
    <col min="520" max="520" width="10.140625" style="28" customWidth="1"/>
    <col min="521" max="521" width="6.42578125" style="28" customWidth="1"/>
    <col min="522" max="755" width="9.140625" style="28"/>
    <col min="756" max="756" width="2.42578125" style="28" bestFit="1" customWidth="1"/>
    <col min="757" max="757" width="3.42578125" style="28" customWidth="1"/>
    <col min="758" max="758" width="51.5703125" style="28" customWidth="1"/>
    <col min="759" max="759" width="10.85546875" style="28" customWidth="1"/>
    <col min="760" max="761" width="10" style="28" customWidth="1"/>
    <col min="762" max="763" width="6.5703125" style="28" customWidth="1"/>
    <col min="764" max="765" width="12.7109375" style="28" customWidth="1"/>
    <col min="766" max="767" width="11.7109375" style="28" customWidth="1"/>
    <col min="768" max="769" width="12.7109375" style="28" customWidth="1"/>
    <col min="770" max="773" width="14.42578125" style="28" customWidth="1"/>
    <col min="774" max="774" width="15.28515625" style="28" customWidth="1"/>
    <col min="775" max="775" width="15.5703125" style="28" customWidth="1"/>
    <col min="776" max="776" width="10.140625" style="28" customWidth="1"/>
    <col min="777" max="777" width="6.42578125" style="28" customWidth="1"/>
    <col min="778" max="1011" width="9.140625" style="28"/>
    <col min="1012" max="1012" width="2.42578125" style="28" bestFit="1" customWidth="1"/>
    <col min="1013" max="1013" width="3.42578125" style="28" customWidth="1"/>
    <col min="1014" max="1014" width="51.5703125" style="28" customWidth="1"/>
    <col min="1015" max="1015" width="10.85546875" style="28" customWidth="1"/>
    <col min="1016" max="1017" width="10" style="28" customWidth="1"/>
    <col min="1018" max="1019" width="6.5703125" style="28" customWidth="1"/>
    <col min="1020" max="1021" width="12.7109375" style="28" customWidth="1"/>
    <col min="1022" max="1023" width="11.7109375" style="28" customWidth="1"/>
    <col min="1024" max="1025" width="12.7109375" style="28" customWidth="1"/>
    <col min="1026" max="1029" width="14.42578125" style="28" customWidth="1"/>
    <col min="1030" max="1030" width="15.28515625" style="28" customWidth="1"/>
    <col min="1031" max="1031" width="15.5703125" style="28" customWidth="1"/>
    <col min="1032" max="1032" width="10.140625" style="28" customWidth="1"/>
    <col min="1033" max="1033" width="6.42578125" style="28" customWidth="1"/>
    <col min="1034" max="1267" width="9.140625" style="28"/>
    <col min="1268" max="1268" width="2.42578125" style="28" bestFit="1" customWidth="1"/>
    <col min="1269" max="1269" width="3.42578125" style="28" customWidth="1"/>
    <col min="1270" max="1270" width="51.5703125" style="28" customWidth="1"/>
    <col min="1271" max="1271" width="10.85546875" style="28" customWidth="1"/>
    <col min="1272" max="1273" width="10" style="28" customWidth="1"/>
    <col min="1274" max="1275" width="6.5703125" style="28" customWidth="1"/>
    <col min="1276" max="1277" width="12.7109375" style="28" customWidth="1"/>
    <col min="1278" max="1279" width="11.7109375" style="28" customWidth="1"/>
    <col min="1280" max="1281" width="12.7109375" style="28" customWidth="1"/>
    <col min="1282" max="1285" width="14.42578125" style="28" customWidth="1"/>
    <col min="1286" max="1286" width="15.28515625" style="28" customWidth="1"/>
    <col min="1287" max="1287" width="15.5703125" style="28" customWidth="1"/>
    <col min="1288" max="1288" width="10.140625" style="28" customWidth="1"/>
    <col min="1289" max="1289" width="6.42578125" style="28" customWidth="1"/>
    <col min="1290" max="1523" width="9.140625" style="28"/>
    <col min="1524" max="1524" width="2.42578125" style="28" bestFit="1" customWidth="1"/>
    <col min="1525" max="1525" width="3.42578125" style="28" customWidth="1"/>
    <col min="1526" max="1526" width="51.5703125" style="28" customWidth="1"/>
    <col min="1527" max="1527" width="10.85546875" style="28" customWidth="1"/>
    <col min="1528" max="1529" width="10" style="28" customWidth="1"/>
    <col min="1530" max="1531" width="6.5703125" style="28" customWidth="1"/>
    <col min="1532" max="1533" width="12.7109375" style="28" customWidth="1"/>
    <col min="1534" max="1535" width="11.7109375" style="28" customWidth="1"/>
    <col min="1536" max="1537" width="12.7109375" style="28" customWidth="1"/>
    <col min="1538" max="1541" width="14.42578125" style="28" customWidth="1"/>
    <col min="1542" max="1542" width="15.28515625" style="28" customWidth="1"/>
    <col min="1543" max="1543" width="15.5703125" style="28" customWidth="1"/>
    <col min="1544" max="1544" width="10.140625" style="28" customWidth="1"/>
    <col min="1545" max="1545" width="6.42578125" style="28" customWidth="1"/>
    <col min="1546" max="1779" width="9.140625" style="28"/>
    <col min="1780" max="1780" width="2.42578125" style="28" bestFit="1" customWidth="1"/>
    <col min="1781" max="1781" width="3.42578125" style="28" customWidth="1"/>
    <col min="1782" max="1782" width="51.5703125" style="28" customWidth="1"/>
    <col min="1783" max="1783" width="10.85546875" style="28" customWidth="1"/>
    <col min="1784" max="1785" width="10" style="28" customWidth="1"/>
    <col min="1786" max="1787" width="6.5703125" style="28" customWidth="1"/>
    <col min="1788" max="1789" width="12.7109375" style="28" customWidth="1"/>
    <col min="1790" max="1791" width="11.7109375" style="28" customWidth="1"/>
    <col min="1792" max="1793" width="12.7109375" style="28" customWidth="1"/>
    <col min="1794" max="1797" width="14.42578125" style="28" customWidth="1"/>
    <col min="1798" max="1798" width="15.28515625" style="28" customWidth="1"/>
    <col min="1799" max="1799" width="15.5703125" style="28" customWidth="1"/>
    <col min="1800" max="1800" width="10.140625" style="28" customWidth="1"/>
    <col min="1801" max="1801" width="6.42578125" style="28" customWidth="1"/>
    <col min="1802" max="2035" width="9.140625" style="28"/>
    <col min="2036" max="2036" width="2.42578125" style="28" bestFit="1" customWidth="1"/>
    <col min="2037" max="2037" width="3.42578125" style="28" customWidth="1"/>
    <col min="2038" max="2038" width="51.5703125" style="28" customWidth="1"/>
    <col min="2039" max="2039" width="10.85546875" style="28" customWidth="1"/>
    <col min="2040" max="2041" width="10" style="28" customWidth="1"/>
    <col min="2042" max="2043" width="6.5703125" style="28" customWidth="1"/>
    <col min="2044" max="2045" width="12.7109375" style="28" customWidth="1"/>
    <col min="2046" max="2047" width="11.7109375" style="28" customWidth="1"/>
    <col min="2048" max="2049" width="12.7109375" style="28" customWidth="1"/>
    <col min="2050" max="2053" width="14.42578125" style="28" customWidth="1"/>
    <col min="2054" max="2054" width="15.28515625" style="28" customWidth="1"/>
    <col min="2055" max="2055" width="15.5703125" style="28" customWidth="1"/>
    <col min="2056" max="2056" width="10.140625" style="28" customWidth="1"/>
    <col min="2057" max="2057" width="6.42578125" style="28" customWidth="1"/>
    <col min="2058" max="2291" width="9.140625" style="28"/>
    <col min="2292" max="2292" width="2.42578125" style="28" bestFit="1" customWidth="1"/>
    <col min="2293" max="2293" width="3.42578125" style="28" customWidth="1"/>
    <col min="2294" max="2294" width="51.5703125" style="28" customWidth="1"/>
    <col min="2295" max="2295" width="10.85546875" style="28" customWidth="1"/>
    <col min="2296" max="2297" width="10" style="28" customWidth="1"/>
    <col min="2298" max="2299" width="6.5703125" style="28" customWidth="1"/>
    <col min="2300" max="2301" width="12.7109375" style="28" customWidth="1"/>
    <col min="2302" max="2303" width="11.7109375" style="28" customWidth="1"/>
    <col min="2304" max="2305" width="12.7109375" style="28" customWidth="1"/>
    <col min="2306" max="2309" width="14.42578125" style="28" customWidth="1"/>
    <col min="2310" max="2310" width="15.28515625" style="28" customWidth="1"/>
    <col min="2311" max="2311" width="15.5703125" style="28" customWidth="1"/>
    <col min="2312" max="2312" width="10.140625" style="28" customWidth="1"/>
    <col min="2313" max="2313" width="6.42578125" style="28" customWidth="1"/>
    <col min="2314" max="2547" width="9.140625" style="28"/>
    <col min="2548" max="2548" width="2.42578125" style="28" bestFit="1" customWidth="1"/>
    <col min="2549" max="2549" width="3.42578125" style="28" customWidth="1"/>
    <col min="2550" max="2550" width="51.5703125" style="28" customWidth="1"/>
    <col min="2551" max="2551" width="10.85546875" style="28" customWidth="1"/>
    <col min="2552" max="2553" width="10" style="28" customWidth="1"/>
    <col min="2554" max="2555" width="6.5703125" style="28" customWidth="1"/>
    <col min="2556" max="2557" width="12.7109375" style="28" customWidth="1"/>
    <col min="2558" max="2559" width="11.7109375" style="28" customWidth="1"/>
    <col min="2560" max="2561" width="12.7109375" style="28" customWidth="1"/>
    <col min="2562" max="2565" width="14.42578125" style="28" customWidth="1"/>
    <col min="2566" max="2566" width="15.28515625" style="28" customWidth="1"/>
    <col min="2567" max="2567" width="15.5703125" style="28" customWidth="1"/>
    <col min="2568" max="2568" width="10.140625" style="28" customWidth="1"/>
    <col min="2569" max="2569" width="6.42578125" style="28" customWidth="1"/>
    <col min="2570" max="2803" width="9.140625" style="28"/>
    <col min="2804" max="2804" width="2.42578125" style="28" bestFit="1" customWidth="1"/>
    <col min="2805" max="2805" width="3.42578125" style="28" customWidth="1"/>
    <col min="2806" max="2806" width="51.5703125" style="28" customWidth="1"/>
    <col min="2807" max="2807" width="10.85546875" style="28" customWidth="1"/>
    <col min="2808" max="2809" width="10" style="28" customWidth="1"/>
    <col min="2810" max="2811" width="6.5703125" style="28" customWidth="1"/>
    <col min="2812" max="2813" width="12.7109375" style="28" customWidth="1"/>
    <col min="2814" max="2815" width="11.7109375" style="28" customWidth="1"/>
    <col min="2816" max="2817" width="12.7109375" style="28" customWidth="1"/>
    <col min="2818" max="2821" width="14.42578125" style="28" customWidth="1"/>
    <col min="2822" max="2822" width="15.28515625" style="28" customWidth="1"/>
    <col min="2823" max="2823" width="15.5703125" style="28" customWidth="1"/>
    <col min="2824" max="2824" width="10.140625" style="28" customWidth="1"/>
    <col min="2825" max="2825" width="6.42578125" style="28" customWidth="1"/>
    <col min="2826" max="3059" width="9.140625" style="28"/>
    <col min="3060" max="3060" width="2.42578125" style="28" bestFit="1" customWidth="1"/>
    <col min="3061" max="3061" width="3.42578125" style="28" customWidth="1"/>
    <col min="3062" max="3062" width="51.5703125" style="28" customWidth="1"/>
    <col min="3063" max="3063" width="10.85546875" style="28" customWidth="1"/>
    <col min="3064" max="3065" width="10" style="28" customWidth="1"/>
    <col min="3066" max="3067" width="6.5703125" style="28" customWidth="1"/>
    <col min="3068" max="3069" width="12.7109375" style="28" customWidth="1"/>
    <col min="3070" max="3071" width="11.7109375" style="28" customWidth="1"/>
    <col min="3072" max="3073" width="12.7109375" style="28" customWidth="1"/>
    <col min="3074" max="3077" width="14.42578125" style="28" customWidth="1"/>
    <col min="3078" max="3078" width="15.28515625" style="28" customWidth="1"/>
    <col min="3079" max="3079" width="15.5703125" style="28" customWidth="1"/>
    <col min="3080" max="3080" width="10.140625" style="28" customWidth="1"/>
    <col min="3081" max="3081" width="6.42578125" style="28" customWidth="1"/>
    <col min="3082" max="3315" width="9.140625" style="28"/>
    <col min="3316" max="3316" width="2.42578125" style="28" bestFit="1" customWidth="1"/>
    <col min="3317" max="3317" width="3.42578125" style="28" customWidth="1"/>
    <col min="3318" max="3318" width="51.5703125" style="28" customWidth="1"/>
    <col min="3319" max="3319" width="10.85546875" style="28" customWidth="1"/>
    <col min="3320" max="3321" width="10" style="28" customWidth="1"/>
    <col min="3322" max="3323" width="6.5703125" style="28" customWidth="1"/>
    <col min="3324" max="3325" width="12.7109375" style="28" customWidth="1"/>
    <col min="3326" max="3327" width="11.7109375" style="28" customWidth="1"/>
    <col min="3328" max="3329" width="12.7109375" style="28" customWidth="1"/>
    <col min="3330" max="3333" width="14.42578125" style="28" customWidth="1"/>
    <col min="3334" max="3334" width="15.28515625" style="28" customWidth="1"/>
    <col min="3335" max="3335" width="15.5703125" style="28" customWidth="1"/>
    <col min="3336" max="3336" width="10.140625" style="28" customWidth="1"/>
    <col min="3337" max="3337" width="6.42578125" style="28" customWidth="1"/>
    <col min="3338" max="3571" width="9.140625" style="28"/>
    <col min="3572" max="3572" width="2.42578125" style="28" bestFit="1" customWidth="1"/>
    <col min="3573" max="3573" width="3.42578125" style="28" customWidth="1"/>
    <col min="3574" max="3574" width="51.5703125" style="28" customWidth="1"/>
    <col min="3575" max="3575" width="10.85546875" style="28" customWidth="1"/>
    <col min="3576" max="3577" width="10" style="28" customWidth="1"/>
    <col min="3578" max="3579" width="6.5703125" style="28" customWidth="1"/>
    <col min="3580" max="3581" width="12.7109375" style="28" customWidth="1"/>
    <col min="3582" max="3583" width="11.7109375" style="28" customWidth="1"/>
    <col min="3584" max="3585" width="12.7109375" style="28" customWidth="1"/>
    <col min="3586" max="3589" width="14.42578125" style="28" customWidth="1"/>
    <col min="3590" max="3590" width="15.28515625" style="28" customWidth="1"/>
    <col min="3591" max="3591" width="15.5703125" style="28" customWidth="1"/>
    <col min="3592" max="3592" width="10.140625" style="28" customWidth="1"/>
    <col min="3593" max="3593" width="6.42578125" style="28" customWidth="1"/>
    <col min="3594" max="3827" width="9.140625" style="28"/>
    <col min="3828" max="3828" width="2.42578125" style="28" bestFit="1" customWidth="1"/>
    <col min="3829" max="3829" width="3.42578125" style="28" customWidth="1"/>
    <col min="3830" max="3830" width="51.5703125" style="28" customWidth="1"/>
    <col min="3831" max="3831" width="10.85546875" style="28" customWidth="1"/>
    <col min="3832" max="3833" width="10" style="28" customWidth="1"/>
    <col min="3834" max="3835" width="6.5703125" style="28" customWidth="1"/>
    <col min="3836" max="3837" width="12.7109375" style="28" customWidth="1"/>
    <col min="3838" max="3839" width="11.7109375" style="28" customWidth="1"/>
    <col min="3840" max="3841" width="12.7109375" style="28" customWidth="1"/>
    <col min="3842" max="3845" width="14.42578125" style="28" customWidth="1"/>
    <col min="3846" max="3846" width="15.28515625" style="28" customWidth="1"/>
    <col min="3847" max="3847" width="15.5703125" style="28" customWidth="1"/>
    <col min="3848" max="3848" width="10.140625" style="28" customWidth="1"/>
    <col min="3849" max="3849" width="6.42578125" style="28" customWidth="1"/>
    <col min="3850" max="4083" width="9.140625" style="28"/>
    <col min="4084" max="4084" width="2.42578125" style="28" bestFit="1" customWidth="1"/>
    <col min="4085" max="4085" width="3.42578125" style="28" customWidth="1"/>
    <col min="4086" max="4086" width="51.5703125" style="28" customWidth="1"/>
    <col min="4087" max="4087" width="10.85546875" style="28" customWidth="1"/>
    <col min="4088" max="4089" width="10" style="28" customWidth="1"/>
    <col min="4090" max="4091" width="6.5703125" style="28" customWidth="1"/>
    <col min="4092" max="4093" width="12.7109375" style="28" customWidth="1"/>
    <col min="4094" max="4095" width="11.7109375" style="28" customWidth="1"/>
    <col min="4096" max="4097" width="12.7109375" style="28" customWidth="1"/>
    <col min="4098" max="4101" width="14.42578125" style="28" customWidth="1"/>
    <col min="4102" max="4102" width="15.28515625" style="28" customWidth="1"/>
    <col min="4103" max="4103" width="15.5703125" style="28" customWidth="1"/>
    <col min="4104" max="4104" width="10.140625" style="28" customWidth="1"/>
    <col min="4105" max="4105" width="6.42578125" style="28" customWidth="1"/>
    <col min="4106" max="4339" width="9.140625" style="28"/>
    <col min="4340" max="4340" width="2.42578125" style="28" bestFit="1" customWidth="1"/>
    <col min="4341" max="4341" width="3.42578125" style="28" customWidth="1"/>
    <col min="4342" max="4342" width="51.5703125" style="28" customWidth="1"/>
    <col min="4343" max="4343" width="10.85546875" style="28" customWidth="1"/>
    <col min="4344" max="4345" width="10" style="28" customWidth="1"/>
    <col min="4346" max="4347" width="6.5703125" style="28" customWidth="1"/>
    <col min="4348" max="4349" width="12.7109375" style="28" customWidth="1"/>
    <col min="4350" max="4351" width="11.7109375" style="28" customWidth="1"/>
    <col min="4352" max="4353" width="12.7109375" style="28" customWidth="1"/>
    <col min="4354" max="4357" width="14.42578125" style="28" customWidth="1"/>
    <col min="4358" max="4358" width="15.28515625" style="28" customWidth="1"/>
    <col min="4359" max="4359" width="15.5703125" style="28" customWidth="1"/>
    <col min="4360" max="4360" width="10.140625" style="28" customWidth="1"/>
    <col min="4361" max="4361" width="6.42578125" style="28" customWidth="1"/>
    <col min="4362" max="4595" width="9.140625" style="28"/>
    <col min="4596" max="4596" width="2.42578125" style="28" bestFit="1" customWidth="1"/>
    <col min="4597" max="4597" width="3.42578125" style="28" customWidth="1"/>
    <col min="4598" max="4598" width="51.5703125" style="28" customWidth="1"/>
    <col min="4599" max="4599" width="10.85546875" style="28" customWidth="1"/>
    <col min="4600" max="4601" width="10" style="28" customWidth="1"/>
    <col min="4602" max="4603" width="6.5703125" style="28" customWidth="1"/>
    <col min="4604" max="4605" width="12.7109375" style="28" customWidth="1"/>
    <col min="4606" max="4607" width="11.7109375" style="28" customWidth="1"/>
    <col min="4608" max="4609" width="12.7109375" style="28" customWidth="1"/>
    <col min="4610" max="4613" width="14.42578125" style="28" customWidth="1"/>
    <col min="4614" max="4614" width="15.28515625" style="28" customWidth="1"/>
    <col min="4615" max="4615" width="15.5703125" style="28" customWidth="1"/>
    <col min="4616" max="4616" width="10.140625" style="28" customWidth="1"/>
    <col min="4617" max="4617" width="6.42578125" style="28" customWidth="1"/>
    <col min="4618" max="4851" width="9.140625" style="28"/>
    <col min="4852" max="4852" width="2.42578125" style="28" bestFit="1" customWidth="1"/>
    <col min="4853" max="4853" width="3.42578125" style="28" customWidth="1"/>
    <col min="4854" max="4854" width="51.5703125" style="28" customWidth="1"/>
    <col min="4855" max="4855" width="10.85546875" style="28" customWidth="1"/>
    <col min="4856" max="4857" width="10" style="28" customWidth="1"/>
    <col min="4858" max="4859" width="6.5703125" style="28" customWidth="1"/>
    <col min="4860" max="4861" width="12.7109375" style="28" customWidth="1"/>
    <col min="4862" max="4863" width="11.7109375" style="28" customWidth="1"/>
    <col min="4864" max="4865" width="12.7109375" style="28" customWidth="1"/>
    <col min="4866" max="4869" width="14.42578125" style="28" customWidth="1"/>
    <col min="4870" max="4870" width="15.28515625" style="28" customWidth="1"/>
    <col min="4871" max="4871" width="15.5703125" style="28" customWidth="1"/>
    <col min="4872" max="4872" width="10.140625" style="28" customWidth="1"/>
    <col min="4873" max="4873" width="6.42578125" style="28" customWidth="1"/>
    <col min="4874" max="5107" width="9.140625" style="28"/>
    <col min="5108" max="5108" width="2.42578125" style="28" bestFit="1" customWidth="1"/>
    <col min="5109" max="5109" width="3.42578125" style="28" customWidth="1"/>
    <col min="5110" max="5110" width="51.5703125" style="28" customWidth="1"/>
    <col min="5111" max="5111" width="10.85546875" style="28" customWidth="1"/>
    <col min="5112" max="5113" width="10" style="28" customWidth="1"/>
    <col min="5114" max="5115" width="6.5703125" style="28" customWidth="1"/>
    <col min="5116" max="5117" width="12.7109375" style="28" customWidth="1"/>
    <col min="5118" max="5119" width="11.7109375" style="28" customWidth="1"/>
    <col min="5120" max="5121" width="12.7109375" style="28" customWidth="1"/>
    <col min="5122" max="5125" width="14.42578125" style="28" customWidth="1"/>
    <col min="5126" max="5126" width="15.28515625" style="28" customWidth="1"/>
    <col min="5127" max="5127" width="15.5703125" style="28" customWidth="1"/>
    <col min="5128" max="5128" width="10.140625" style="28" customWidth="1"/>
    <col min="5129" max="5129" width="6.42578125" style="28" customWidth="1"/>
    <col min="5130" max="5363" width="9.140625" style="28"/>
    <col min="5364" max="5364" width="2.42578125" style="28" bestFit="1" customWidth="1"/>
    <col min="5365" max="5365" width="3.42578125" style="28" customWidth="1"/>
    <col min="5366" max="5366" width="51.5703125" style="28" customWidth="1"/>
    <col min="5367" max="5367" width="10.85546875" style="28" customWidth="1"/>
    <col min="5368" max="5369" width="10" style="28" customWidth="1"/>
    <col min="5370" max="5371" width="6.5703125" style="28" customWidth="1"/>
    <col min="5372" max="5373" width="12.7109375" style="28" customWidth="1"/>
    <col min="5374" max="5375" width="11.7109375" style="28" customWidth="1"/>
    <col min="5376" max="5377" width="12.7109375" style="28" customWidth="1"/>
    <col min="5378" max="5381" width="14.42578125" style="28" customWidth="1"/>
    <col min="5382" max="5382" width="15.28515625" style="28" customWidth="1"/>
    <col min="5383" max="5383" width="15.5703125" style="28" customWidth="1"/>
    <col min="5384" max="5384" width="10.140625" style="28" customWidth="1"/>
    <col min="5385" max="5385" width="6.42578125" style="28" customWidth="1"/>
    <col min="5386" max="5619" width="9.140625" style="28"/>
    <col min="5620" max="5620" width="2.42578125" style="28" bestFit="1" customWidth="1"/>
    <col min="5621" max="5621" width="3.42578125" style="28" customWidth="1"/>
    <col min="5622" max="5622" width="51.5703125" style="28" customWidth="1"/>
    <col min="5623" max="5623" width="10.85546875" style="28" customWidth="1"/>
    <col min="5624" max="5625" width="10" style="28" customWidth="1"/>
    <col min="5626" max="5627" width="6.5703125" style="28" customWidth="1"/>
    <col min="5628" max="5629" width="12.7109375" style="28" customWidth="1"/>
    <col min="5630" max="5631" width="11.7109375" style="28" customWidth="1"/>
    <col min="5632" max="5633" width="12.7109375" style="28" customWidth="1"/>
    <col min="5634" max="5637" width="14.42578125" style="28" customWidth="1"/>
    <col min="5638" max="5638" width="15.28515625" style="28" customWidth="1"/>
    <col min="5639" max="5639" width="15.5703125" style="28" customWidth="1"/>
    <col min="5640" max="5640" width="10.140625" style="28" customWidth="1"/>
    <col min="5641" max="5641" width="6.42578125" style="28" customWidth="1"/>
    <col min="5642" max="5875" width="9.140625" style="28"/>
    <col min="5876" max="5876" width="2.42578125" style="28" bestFit="1" customWidth="1"/>
    <col min="5877" max="5877" width="3.42578125" style="28" customWidth="1"/>
    <col min="5878" max="5878" width="51.5703125" style="28" customWidth="1"/>
    <col min="5879" max="5879" width="10.85546875" style="28" customWidth="1"/>
    <col min="5880" max="5881" width="10" style="28" customWidth="1"/>
    <col min="5882" max="5883" width="6.5703125" style="28" customWidth="1"/>
    <col min="5884" max="5885" width="12.7109375" style="28" customWidth="1"/>
    <col min="5886" max="5887" width="11.7109375" style="28" customWidth="1"/>
    <col min="5888" max="5889" width="12.7109375" style="28" customWidth="1"/>
    <col min="5890" max="5893" width="14.42578125" style="28" customWidth="1"/>
    <col min="5894" max="5894" width="15.28515625" style="28" customWidth="1"/>
    <col min="5895" max="5895" width="15.5703125" style="28" customWidth="1"/>
    <col min="5896" max="5896" width="10.140625" style="28" customWidth="1"/>
    <col min="5897" max="5897" width="6.42578125" style="28" customWidth="1"/>
    <col min="5898" max="6131" width="9.140625" style="28"/>
    <col min="6132" max="6132" width="2.42578125" style="28" bestFit="1" customWidth="1"/>
    <col min="6133" max="6133" width="3.42578125" style="28" customWidth="1"/>
    <col min="6134" max="6134" width="51.5703125" style="28" customWidth="1"/>
    <col min="6135" max="6135" width="10.85546875" style="28" customWidth="1"/>
    <col min="6136" max="6137" width="10" style="28" customWidth="1"/>
    <col min="6138" max="6139" width="6.5703125" style="28" customWidth="1"/>
    <col min="6140" max="6141" width="12.7109375" style="28" customWidth="1"/>
    <col min="6142" max="6143" width="11.7109375" style="28" customWidth="1"/>
    <col min="6144" max="6145" width="12.7109375" style="28" customWidth="1"/>
    <col min="6146" max="6149" width="14.42578125" style="28" customWidth="1"/>
    <col min="6150" max="6150" width="15.28515625" style="28" customWidth="1"/>
    <col min="6151" max="6151" width="15.5703125" style="28" customWidth="1"/>
    <col min="6152" max="6152" width="10.140625" style="28" customWidth="1"/>
    <col min="6153" max="6153" width="6.42578125" style="28" customWidth="1"/>
    <col min="6154" max="6387" width="9.140625" style="28"/>
    <col min="6388" max="6388" width="2.42578125" style="28" bestFit="1" customWidth="1"/>
    <col min="6389" max="6389" width="3.42578125" style="28" customWidth="1"/>
    <col min="6390" max="6390" width="51.5703125" style="28" customWidth="1"/>
    <col min="6391" max="6391" width="10.85546875" style="28" customWidth="1"/>
    <col min="6392" max="6393" width="10" style="28" customWidth="1"/>
    <col min="6394" max="6395" width="6.5703125" style="28" customWidth="1"/>
    <col min="6396" max="6397" width="12.7109375" style="28" customWidth="1"/>
    <col min="6398" max="6399" width="11.7109375" style="28" customWidth="1"/>
    <col min="6400" max="6401" width="12.7109375" style="28" customWidth="1"/>
    <col min="6402" max="6405" width="14.42578125" style="28" customWidth="1"/>
    <col min="6406" max="6406" width="15.28515625" style="28" customWidth="1"/>
    <col min="6407" max="6407" width="15.5703125" style="28" customWidth="1"/>
    <col min="6408" max="6408" width="10.140625" style="28" customWidth="1"/>
    <col min="6409" max="6409" width="6.42578125" style="28" customWidth="1"/>
    <col min="6410" max="6643" width="9.140625" style="28"/>
    <col min="6644" max="6644" width="2.42578125" style="28" bestFit="1" customWidth="1"/>
    <col min="6645" max="6645" width="3.42578125" style="28" customWidth="1"/>
    <col min="6646" max="6646" width="51.5703125" style="28" customWidth="1"/>
    <col min="6647" max="6647" width="10.85546875" style="28" customWidth="1"/>
    <col min="6648" max="6649" width="10" style="28" customWidth="1"/>
    <col min="6650" max="6651" width="6.5703125" style="28" customWidth="1"/>
    <col min="6652" max="6653" width="12.7109375" style="28" customWidth="1"/>
    <col min="6654" max="6655" width="11.7109375" style="28" customWidth="1"/>
    <col min="6656" max="6657" width="12.7109375" style="28" customWidth="1"/>
    <col min="6658" max="6661" width="14.42578125" style="28" customWidth="1"/>
    <col min="6662" max="6662" width="15.28515625" style="28" customWidth="1"/>
    <col min="6663" max="6663" width="15.5703125" style="28" customWidth="1"/>
    <col min="6664" max="6664" width="10.140625" style="28" customWidth="1"/>
    <col min="6665" max="6665" width="6.42578125" style="28" customWidth="1"/>
    <col min="6666" max="6899" width="9.140625" style="28"/>
    <col min="6900" max="6900" width="2.42578125" style="28" bestFit="1" customWidth="1"/>
    <col min="6901" max="6901" width="3.42578125" style="28" customWidth="1"/>
    <col min="6902" max="6902" width="51.5703125" style="28" customWidth="1"/>
    <col min="6903" max="6903" width="10.85546875" style="28" customWidth="1"/>
    <col min="6904" max="6905" width="10" style="28" customWidth="1"/>
    <col min="6906" max="6907" width="6.5703125" style="28" customWidth="1"/>
    <col min="6908" max="6909" width="12.7109375" style="28" customWidth="1"/>
    <col min="6910" max="6911" width="11.7109375" style="28" customWidth="1"/>
    <col min="6912" max="6913" width="12.7109375" style="28" customWidth="1"/>
    <col min="6914" max="6917" width="14.42578125" style="28" customWidth="1"/>
    <col min="6918" max="6918" width="15.28515625" style="28" customWidth="1"/>
    <col min="6919" max="6919" width="15.5703125" style="28" customWidth="1"/>
    <col min="6920" max="6920" width="10.140625" style="28" customWidth="1"/>
    <col min="6921" max="6921" width="6.42578125" style="28" customWidth="1"/>
    <col min="6922" max="7155" width="9.140625" style="28"/>
    <col min="7156" max="7156" width="2.42578125" style="28" bestFit="1" customWidth="1"/>
    <col min="7157" max="7157" width="3.42578125" style="28" customWidth="1"/>
    <col min="7158" max="7158" width="51.5703125" style="28" customWidth="1"/>
    <col min="7159" max="7159" width="10.85546875" style="28" customWidth="1"/>
    <col min="7160" max="7161" width="10" style="28" customWidth="1"/>
    <col min="7162" max="7163" width="6.5703125" style="28" customWidth="1"/>
    <col min="7164" max="7165" width="12.7109375" style="28" customWidth="1"/>
    <col min="7166" max="7167" width="11.7109375" style="28" customWidth="1"/>
    <col min="7168" max="7169" width="12.7109375" style="28" customWidth="1"/>
    <col min="7170" max="7173" width="14.42578125" style="28" customWidth="1"/>
    <col min="7174" max="7174" width="15.28515625" style="28" customWidth="1"/>
    <col min="7175" max="7175" width="15.5703125" style="28" customWidth="1"/>
    <col min="7176" max="7176" width="10.140625" style="28" customWidth="1"/>
    <col min="7177" max="7177" width="6.42578125" style="28" customWidth="1"/>
    <col min="7178" max="7411" width="9.140625" style="28"/>
    <col min="7412" max="7412" width="2.42578125" style="28" bestFit="1" customWidth="1"/>
    <col min="7413" max="7413" width="3.42578125" style="28" customWidth="1"/>
    <col min="7414" max="7414" width="51.5703125" style="28" customWidth="1"/>
    <col min="7415" max="7415" width="10.85546875" style="28" customWidth="1"/>
    <col min="7416" max="7417" width="10" style="28" customWidth="1"/>
    <col min="7418" max="7419" width="6.5703125" style="28" customWidth="1"/>
    <col min="7420" max="7421" width="12.7109375" style="28" customWidth="1"/>
    <col min="7422" max="7423" width="11.7109375" style="28" customWidth="1"/>
    <col min="7424" max="7425" width="12.7109375" style="28" customWidth="1"/>
    <col min="7426" max="7429" width="14.42578125" style="28" customWidth="1"/>
    <col min="7430" max="7430" width="15.28515625" style="28" customWidth="1"/>
    <col min="7431" max="7431" width="15.5703125" style="28" customWidth="1"/>
    <col min="7432" max="7432" width="10.140625" style="28" customWidth="1"/>
    <col min="7433" max="7433" width="6.42578125" style="28" customWidth="1"/>
    <col min="7434" max="7667" width="9.140625" style="28"/>
    <col min="7668" max="7668" width="2.42578125" style="28" bestFit="1" customWidth="1"/>
    <col min="7669" max="7669" width="3.42578125" style="28" customWidth="1"/>
    <col min="7670" max="7670" width="51.5703125" style="28" customWidth="1"/>
    <col min="7671" max="7671" width="10.85546875" style="28" customWidth="1"/>
    <col min="7672" max="7673" width="10" style="28" customWidth="1"/>
    <col min="7674" max="7675" width="6.5703125" style="28" customWidth="1"/>
    <col min="7676" max="7677" width="12.7109375" style="28" customWidth="1"/>
    <col min="7678" max="7679" width="11.7109375" style="28" customWidth="1"/>
    <col min="7680" max="7681" width="12.7109375" style="28" customWidth="1"/>
    <col min="7682" max="7685" width="14.42578125" style="28" customWidth="1"/>
    <col min="7686" max="7686" width="15.28515625" style="28" customWidth="1"/>
    <col min="7687" max="7687" width="15.5703125" style="28" customWidth="1"/>
    <col min="7688" max="7688" width="10.140625" style="28" customWidth="1"/>
    <col min="7689" max="7689" width="6.42578125" style="28" customWidth="1"/>
    <col min="7690" max="7923" width="9.140625" style="28"/>
    <col min="7924" max="7924" width="2.42578125" style="28" bestFit="1" customWidth="1"/>
    <col min="7925" max="7925" width="3.42578125" style="28" customWidth="1"/>
    <col min="7926" max="7926" width="51.5703125" style="28" customWidth="1"/>
    <col min="7927" max="7927" width="10.85546875" style="28" customWidth="1"/>
    <col min="7928" max="7929" width="10" style="28" customWidth="1"/>
    <col min="7930" max="7931" width="6.5703125" style="28" customWidth="1"/>
    <col min="7932" max="7933" width="12.7109375" style="28" customWidth="1"/>
    <col min="7934" max="7935" width="11.7109375" style="28" customWidth="1"/>
    <col min="7936" max="7937" width="12.7109375" style="28" customWidth="1"/>
    <col min="7938" max="7941" width="14.42578125" style="28" customWidth="1"/>
    <col min="7942" max="7942" width="15.28515625" style="28" customWidth="1"/>
    <col min="7943" max="7943" width="15.5703125" style="28" customWidth="1"/>
    <col min="7944" max="7944" width="10.140625" style="28" customWidth="1"/>
    <col min="7945" max="7945" width="6.42578125" style="28" customWidth="1"/>
    <col min="7946" max="8179" width="9.140625" style="28"/>
    <col min="8180" max="8180" width="2.42578125" style="28" bestFit="1" customWidth="1"/>
    <col min="8181" max="8181" width="3.42578125" style="28" customWidth="1"/>
    <col min="8182" max="8182" width="51.5703125" style="28" customWidth="1"/>
    <col min="8183" max="8183" width="10.85546875" style="28" customWidth="1"/>
    <col min="8184" max="8185" width="10" style="28" customWidth="1"/>
    <col min="8186" max="8187" width="6.5703125" style="28" customWidth="1"/>
    <col min="8188" max="8189" width="12.7109375" style="28" customWidth="1"/>
    <col min="8190" max="8191" width="11.7109375" style="28" customWidth="1"/>
    <col min="8192" max="8193" width="12.7109375" style="28" customWidth="1"/>
    <col min="8194" max="8197" width="14.42578125" style="28" customWidth="1"/>
    <col min="8198" max="8198" width="15.28515625" style="28" customWidth="1"/>
    <col min="8199" max="8199" width="15.5703125" style="28" customWidth="1"/>
    <col min="8200" max="8200" width="10.140625" style="28" customWidth="1"/>
    <col min="8201" max="8201" width="6.42578125" style="28" customWidth="1"/>
    <col min="8202" max="8435" width="9.140625" style="28"/>
    <col min="8436" max="8436" width="2.42578125" style="28" bestFit="1" customWidth="1"/>
    <col min="8437" max="8437" width="3.42578125" style="28" customWidth="1"/>
    <col min="8438" max="8438" width="51.5703125" style="28" customWidth="1"/>
    <col min="8439" max="8439" width="10.85546875" style="28" customWidth="1"/>
    <col min="8440" max="8441" width="10" style="28" customWidth="1"/>
    <col min="8442" max="8443" width="6.5703125" style="28" customWidth="1"/>
    <col min="8444" max="8445" width="12.7109375" style="28" customWidth="1"/>
    <col min="8446" max="8447" width="11.7109375" style="28" customWidth="1"/>
    <col min="8448" max="8449" width="12.7109375" style="28" customWidth="1"/>
    <col min="8450" max="8453" width="14.42578125" style="28" customWidth="1"/>
    <col min="8454" max="8454" width="15.28515625" style="28" customWidth="1"/>
    <col min="8455" max="8455" width="15.5703125" style="28" customWidth="1"/>
    <col min="8456" max="8456" width="10.140625" style="28" customWidth="1"/>
    <col min="8457" max="8457" width="6.42578125" style="28" customWidth="1"/>
    <col min="8458" max="8691" width="9.140625" style="28"/>
    <col min="8692" max="8692" width="2.42578125" style="28" bestFit="1" customWidth="1"/>
    <col min="8693" max="8693" width="3.42578125" style="28" customWidth="1"/>
    <col min="8694" max="8694" width="51.5703125" style="28" customWidth="1"/>
    <col min="8695" max="8695" width="10.85546875" style="28" customWidth="1"/>
    <col min="8696" max="8697" width="10" style="28" customWidth="1"/>
    <col min="8698" max="8699" width="6.5703125" style="28" customWidth="1"/>
    <col min="8700" max="8701" width="12.7109375" style="28" customWidth="1"/>
    <col min="8702" max="8703" width="11.7109375" style="28" customWidth="1"/>
    <col min="8704" max="8705" width="12.7109375" style="28" customWidth="1"/>
    <col min="8706" max="8709" width="14.42578125" style="28" customWidth="1"/>
    <col min="8710" max="8710" width="15.28515625" style="28" customWidth="1"/>
    <col min="8711" max="8711" width="15.5703125" style="28" customWidth="1"/>
    <col min="8712" max="8712" width="10.140625" style="28" customWidth="1"/>
    <col min="8713" max="8713" width="6.42578125" style="28" customWidth="1"/>
    <col min="8714" max="8947" width="9.140625" style="28"/>
    <col min="8948" max="8948" width="2.42578125" style="28" bestFit="1" customWidth="1"/>
    <col min="8949" max="8949" width="3.42578125" style="28" customWidth="1"/>
    <col min="8950" max="8950" width="51.5703125" style="28" customWidth="1"/>
    <col min="8951" max="8951" width="10.85546875" style="28" customWidth="1"/>
    <col min="8952" max="8953" width="10" style="28" customWidth="1"/>
    <col min="8954" max="8955" width="6.5703125" style="28" customWidth="1"/>
    <col min="8956" max="8957" width="12.7109375" style="28" customWidth="1"/>
    <col min="8958" max="8959" width="11.7109375" style="28" customWidth="1"/>
    <col min="8960" max="8961" width="12.7109375" style="28" customWidth="1"/>
    <col min="8962" max="8965" width="14.42578125" style="28" customWidth="1"/>
    <col min="8966" max="8966" width="15.28515625" style="28" customWidth="1"/>
    <col min="8967" max="8967" width="15.5703125" style="28" customWidth="1"/>
    <col min="8968" max="8968" width="10.140625" style="28" customWidth="1"/>
    <col min="8969" max="8969" width="6.42578125" style="28" customWidth="1"/>
    <col min="8970" max="9203" width="9.140625" style="28"/>
    <col min="9204" max="9204" width="2.42578125" style="28" bestFit="1" customWidth="1"/>
    <col min="9205" max="9205" width="3.42578125" style="28" customWidth="1"/>
    <col min="9206" max="9206" width="51.5703125" style="28" customWidth="1"/>
    <col min="9207" max="9207" width="10.85546875" style="28" customWidth="1"/>
    <col min="9208" max="9209" width="10" style="28" customWidth="1"/>
    <col min="9210" max="9211" width="6.5703125" style="28" customWidth="1"/>
    <col min="9212" max="9213" width="12.7109375" style="28" customWidth="1"/>
    <col min="9214" max="9215" width="11.7109375" style="28" customWidth="1"/>
    <col min="9216" max="9217" width="12.7109375" style="28" customWidth="1"/>
    <col min="9218" max="9221" width="14.42578125" style="28" customWidth="1"/>
    <col min="9222" max="9222" width="15.28515625" style="28" customWidth="1"/>
    <col min="9223" max="9223" width="15.5703125" style="28" customWidth="1"/>
    <col min="9224" max="9224" width="10.140625" style="28" customWidth="1"/>
    <col min="9225" max="9225" width="6.42578125" style="28" customWidth="1"/>
    <col min="9226" max="9459" width="9.140625" style="28"/>
    <col min="9460" max="9460" width="2.42578125" style="28" bestFit="1" customWidth="1"/>
    <col min="9461" max="9461" width="3.42578125" style="28" customWidth="1"/>
    <col min="9462" max="9462" width="51.5703125" style="28" customWidth="1"/>
    <col min="9463" max="9463" width="10.85546875" style="28" customWidth="1"/>
    <col min="9464" max="9465" width="10" style="28" customWidth="1"/>
    <col min="9466" max="9467" width="6.5703125" style="28" customWidth="1"/>
    <col min="9468" max="9469" width="12.7109375" style="28" customWidth="1"/>
    <col min="9470" max="9471" width="11.7109375" style="28" customWidth="1"/>
    <col min="9472" max="9473" width="12.7109375" style="28" customWidth="1"/>
    <col min="9474" max="9477" width="14.42578125" style="28" customWidth="1"/>
    <col min="9478" max="9478" width="15.28515625" style="28" customWidth="1"/>
    <col min="9479" max="9479" width="15.5703125" style="28" customWidth="1"/>
    <col min="9480" max="9480" width="10.140625" style="28" customWidth="1"/>
    <col min="9481" max="9481" width="6.42578125" style="28" customWidth="1"/>
    <col min="9482" max="9715" width="9.140625" style="28"/>
    <col min="9716" max="9716" width="2.42578125" style="28" bestFit="1" customWidth="1"/>
    <col min="9717" max="9717" width="3.42578125" style="28" customWidth="1"/>
    <col min="9718" max="9718" width="51.5703125" style="28" customWidth="1"/>
    <col min="9719" max="9719" width="10.85546875" style="28" customWidth="1"/>
    <col min="9720" max="9721" width="10" style="28" customWidth="1"/>
    <col min="9722" max="9723" width="6.5703125" style="28" customWidth="1"/>
    <col min="9724" max="9725" width="12.7109375" style="28" customWidth="1"/>
    <col min="9726" max="9727" width="11.7109375" style="28" customWidth="1"/>
    <col min="9728" max="9729" width="12.7109375" style="28" customWidth="1"/>
    <col min="9730" max="9733" width="14.42578125" style="28" customWidth="1"/>
    <col min="9734" max="9734" width="15.28515625" style="28" customWidth="1"/>
    <col min="9735" max="9735" width="15.5703125" style="28" customWidth="1"/>
    <col min="9736" max="9736" width="10.140625" style="28" customWidth="1"/>
    <col min="9737" max="9737" width="6.42578125" style="28" customWidth="1"/>
    <col min="9738" max="9971" width="9.140625" style="28"/>
    <col min="9972" max="9972" width="2.42578125" style="28" bestFit="1" customWidth="1"/>
    <col min="9973" max="9973" width="3.42578125" style="28" customWidth="1"/>
    <col min="9974" max="9974" width="51.5703125" style="28" customWidth="1"/>
    <col min="9975" max="9975" width="10.85546875" style="28" customWidth="1"/>
    <col min="9976" max="9977" width="10" style="28" customWidth="1"/>
    <col min="9978" max="9979" width="6.5703125" style="28" customWidth="1"/>
    <col min="9980" max="9981" width="12.7109375" style="28" customWidth="1"/>
    <col min="9982" max="9983" width="11.7109375" style="28" customWidth="1"/>
    <col min="9984" max="9985" width="12.7109375" style="28" customWidth="1"/>
    <col min="9986" max="9989" width="14.42578125" style="28" customWidth="1"/>
    <col min="9990" max="9990" width="15.28515625" style="28" customWidth="1"/>
    <col min="9991" max="9991" width="15.5703125" style="28" customWidth="1"/>
    <col min="9992" max="9992" width="10.140625" style="28" customWidth="1"/>
    <col min="9993" max="9993" width="6.42578125" style="28" customWidth="1"/>
    <col min="9994" max="10227" width="9.140625" style="28"/>
    <col min="10228" max="10228" width="2.42578125" style="28" bestFit="1" customWidth="1"/>
    <col min="10229" max="10229" width="3.42578125" style="28" customWidth="1"/>
    <col min="10230" max="10230" width="51.5703125" style="28" customWidth="1"/>
    <col min="10231" max="10231" width="10.85546875" style="28" customWidth="1"/>
    <col min="10232" max="10233" width="10" style="28" customWidth="1"/>
    <col min="10234" max="10235" width="6.5703125" style="28" customWidth="1"/>
    <col min="10236" max="10237" width="12.7109375" style="28" customWidth="1"/>
    <col min="10238" max="10239" width="11.7109375" style="28" customWidth="1"/>
    <col min="10240" max="10241" width="12.7109375" style="28" customWidth="1"/>
    <col min="10242" max="10245" width="14.42578125" style="28" customWidth="1"/>
    <col min="10246" max="10246" width="15.28515625" style="28" customWidth="1"/>
    <col min="10247" max="10247" width="15.5703125" style="28" customWidth="1"/>
    <col min="10248" max="10248" width="10.140625" style="28" customWidth="1"/>
    <col min="10249" max="10249" width="6.42578125" style="28" customWidth="1"/>
    <col min="10250" max="10483" width="9.140625" style="28"/>
    <col min="10484" max="10484" width="2.42578125" style="28" bestFit="1" customWidth="1"/>
    <col min="10485" max="10485" width="3.42578125" style="28" customWidth="1"/>
    <col min="10486" max="10486" width="51.5703125" style="28" customWidth="1"/>
    <col min="10487" max="10487" width="10.85546875" style="28" customWidth="1"/>
    <col min="10488" max="10489" width="10" style="28" customWidth="1"/>
    <col min="10490" max="10491" width="6.5703125" style="28" customWidth="1"/>
    <col min="10492" max="10493" width="12.7109375" style="28" customWidth="1"/>
    <col min="10494" max="10495" width="11.7109375" style="28" customWidth="1"/>
    <col min="10496" max="10497" width="12.7109375" style="28" customWidth="1"/>
    <col min="10498" max="10501" width="14.42578125" style="28" customWidth="1"/>
    <col min="10502" max="10502" width="15.28515625" style="28" customWidth="1"/>
    <col min="10503" max="10503" width="15.5703125" style="28" customWidth="1"/>
    <col min="10504" max="10504" width="10.140625" style="28" customWidth="1"/>
    <col min="10505" max="10505" width="6.42578125" style="28" customWidth="1"/>
    <col min="10506" max="10739" width="9.140625" style="28"/>
    <col min="10740" max="10740" width="2.42578125" style="28" bestFit="1" customWidth="1"/>
    <col min="10741" max="10741" width="3.42578125" style="28" customWidth="1"/>
    <col min="10742" max="10742" width="51.5703125" style="28" customWidth="1"/>
    <col min="10743" max="10743" width="10.85546875" style="28" customWidth="1"/>
    <col min="10744" max="10745" width="10" style="28" customWidth="1"/>
    <col min="10746" max="10747" width="6.5703125" style="28" customWidth="1"/>
    <col min="10748" max="10749" width="12.7109375" style="28" customWidth="1"/>
    <col min="10750" max="10751" width="11.7109375" style="28" customWidth="1"/>
    <col min="10752" max="10753" width="12.7109375" style="28" customWidth="1"/>
    <col min="10754" max="10757" width="14.42578125" style="28" customWidth="1"/>
    <col min="10758" max="10758" width="15.28515625" style="28" customWidth="1"/>
    <col min="10759" max="10759" width="15.5703125" style="28" customWidth="1"/>
    <col min="10760" max="10760" width="10.140625" style="28" customWidth="1"/>
    <col min="10761" max="10761" width="6.42578125" style="28" customWidth="1"/>
    <col min="10762" max="10995" width="9.140625" style="28"/>
    <col min="10996" max="10996" width="2.42578125" style="28" bestFit="1" customWidth="1"/>
    <col min="10997" max="10997" width="3.42578125" style="28" customWidth="1"/>
    <col min="10998" max="10998" width="51.5703125" style="28" customWidth="1"/>
    <col min="10999" max="10999" width="10.85546875" style="28" customWidth="1"/>
    <col min="11000" max="11001" width="10" style="28" customWidth="1"/>
    <col min="11002" max="11003" width="6.5703125" style="28" customWidth="1"/>
    <col min="11004" max="11005" width="12.7109375" style="28" customWidth="1"/>
    <col min="11006" max="11007" width="11.7109375" style="28" customWidth="1"/>
    <col min="11008" max="11009" width="12.7109375" style="28" customWidth="1"/>
    <col min="11010" max="11013" width="14.42578125" style="28" customWidth="1"/>
    <col min="11014" max="11014" width="15.28515625" style="28" customWidth="1"/>
    <col min="11015" max="11015" width="15.5703125" style="28" customWidth="1"/>
    <col min="11016" max="11016" width="10.140625" style="28" customWidth="1"/>
    <col min="11017" max="11017" width="6.42578125" style="28" customWidth="1"/>
    <col min="11018" max="11251" width="9.140625" style="28"/>
    <col min="11252" max="11252" width="2.42578125" style="28" bestFit="1" customWidth="1"/>
    <col min="11253" max="11253" width="3.42578125" style="28" customWidth="1"/>
    <col min="11254" max="11254" width="51.5703125" style="28" customWidth="1"/>
    <col min="11255" max="11255" width="10.85546875" style="28" customWidth="1"/>
    <col min="11256" max="11257" width="10" style="28" customWidth="1"/>
    <col min="11258" max="11259" width="6.5703125" style="28" customWidth="1"/>
    <col min="11260" max="11261" width="12.7109375" style="28" customWidth="1"/>
    <col min="11262" max="11263" width="11.7109375" style="28" customWidth="1"/>
    <col min="11264" max="11265" width="12.7109375" style="28" customWidth="1"/>
    <col min="11266" max="11269" width="14.42578125" style="28" customWidth="1"/>
    <col min="11270" max="11270" width="15.28515625" style="28" customWidth="1"/>
    <col min="11271" max="11271" width="15.5703125" style="28" customWidth="1"/>
    <col min="11272" max="11272" width="10.140625" style="28" customWidth="1"/>
    <col min="11273" max="11273" width="6.42578125" style="28" customWidth="1"/>
    <col min="11274" max="11507" width="9.140625" style="28"/>
    <col min="11508" max="11508" width="2.42578125" style="28" bestFit="1" customWidth="1"/>
    <col min="11509" max="11509" width="3.42578125" style="28" customWidth="1"/>
    <col min="11510" max="11510" width="51.5703125" style="28" customWidth="1"/>
    <col min="11511" max="11511" width="10.85546875" style="28" customWidth="1"/>
    <col min="11512" max="11513" width="10" style="28" customWidth="1"/>
    <col min="11514" max="11515" width="6.5703125" style="28" customWidth="1"/>
    <col min="11516" max="11517" width="12.7109375" style="28" customWidth="1"/>
    <col min="11518" max="11519" width="11.7109375" style="28" customWidth="1"/>
    <col min="11520" max="11521" width="12.7109375" style="28" customWidth="1"/>
    <col min="11522" max="11525" width="14.42578125" style="28" customWidth="1"/>
    <col min="11526" max="11526" width="15.28515625" style="28" customWidth="1"/>
    <col min="11527" max="11527" width="15.5703125" style="28" customWidth="1"/>
    <col min="11528" max="11528" width="10.140625" style="28" customWidth="1"/>
    <col min="11529" max="11529" width="6.42578125" style="28" customWidth="1"/>
    <col min="11530" max="11763" width="9.140625" style="28"/>
    <col min="11764" max="11764" width="2.42578125" style="28" bestFit="1" customWidth="1"/>
    <col min="11765" max="11765" width="3.42578125" style="28" customWidth="1"/>
    <col min="11766" max="11766" width="51.5703125" style="28" customWidth="1"/>
    <col min="11767" max="11767" width="10.85546875" style="28" customWidth="1"/>
    <col min="11768" max="11769" width="10" style="28" customWidth="1"/>
    <col min="11770" max="11771" width="6.5703125" style="28" customWidth="1"/>
    <col min="11772" max="11773" width="12.7109375" style="28" customWidth="1"/>
    <col min="11774" max="11775" width="11.7109375" style="28" customWidth="1"/>
    <col min="11776" max="11777" width="12.7109375" style="28" customWidth="1"/>
    <col min="11778" max="11781" width="14.42578125" style="28" customWidth="1"/>
    <col min="11782" max="11782" width="15.28515625" style="28" customWidth="1"/>
    <col min="11783" max="11783" width="15.5703125" style="28" customWidth="1"/>
    <col min="11784" max="11784" width="10.140625" style="28" customWidth="1"/>
    <col min="11785" max="11785" width="6.42578125" style="28" customWidth="1"/>
    <col min="11786" max="12019" width="9.140625" style="28"/>
    <col min="12020" max="12020" width="2.42578125" style="28" bestFit="1" customWidth="1"/>
    <col min="12021" max="12021" width="3.42578125" style="28" customWidth="1"/>
    <col min="12022" max="12022" width="51.5703125" style="28" customWidth="1"/>
    <col min="12023" max="12023" width="10.85546875" style="28" customWidth="1"/>
    <col min="12024" max="12025" width="10" style="28" customWidth="1"/>
    <col min="12026" max="12027" width="6.5703125" style="28" customWidth="1"/>
    <col min="12028" max="12029" width="12.7109375" style="28" customWidth="1"/>
    <col min="12030" max="12031" width="11.7109375" style="28" customWidth="1"/>
    <col min="12032" max="12033" width="12.7109375" style="28" customWidth="1"/>
    <col min="12034" max="12037" width="14.42578125" style="28" customWidth="1"/>
    <col min="12038" max="12038" width="15.28515625" style="28" customWidth="1"/>
    <col min="12039" max="12039" width="15.5703125" style="28" customWidth="1"/>
    <col min="12040" max="12040" width="10.140625" style="28" customWidth="1"/>
    <col min="12041" max="12041" width="6.42578125" style="28" customWidth="1"/>
    <col min="12042" max="12275" width="9.140625" style="28"/>
    <col min="12276" max="12276" width="2.42578125" style="28" bestFit="1" customWidth="1"/>
    <col min="12277" max="12277" width="3.42578125" style="28" customWidth="1"/>
    <col min="12278" max="12278" width="51.5703125" style="28" customWidth="1"/>
    <col min="12279" max="12279" width="10.85546875" style="28" customWidth="1"/>
    <col min="12280" max="12281" width="10" style="28" customWidth="1"/>
    <col min="12282" max="12283" width="6.5703125" style="28" customWidth="1"/>
    <col min="12284" max="12285" width="12.7109375" style="28" customWidth="1"/>
    <col min="12286" max="12287" width="11.7109375" style="28" customWidth="1"/>
    <col min="12288" max="12289" width="12.7109375" style="28" customWidth="1"/>
    <col min="12290" max="12293" width="14.42578125" style="28" customWidth="1"/>
    <col min="12294" max="12294" width="15.28515625" style="28" customWidth="1"/>
    <col min="12295" max="12295" width="15.5703125" style="28" customWidth="1"/>
    <col min="12296" max="12296" width="10.140625" style="28" customWidth="1"/>
    <col min="12297" max="12297" width="6.42578125" style="28" customWidth="1"/>
    <col min="12298" max="12531" width="9.140625" style="28"/>
    <col min="12532" max="12532" width="2.42578125" style="28" bestFit="1" customWidth="1"/>
    <col min="12533" max="12533" width="3.42578125" style="28" customWidth="1"/>
    <col min="12534" max="12534" width="51.5703125" style="28" customWidth="1"/>
    <col min="12535" max="12535" width="10.85546875" style="28" customWidth="1"/>
    <col min="12536" max="12537" width="10" style="28" customWidth="1"/>
    <col min="12538" max="12539" width="6.5703125" style="28" customWidth="1"/>
    <col min="12540" max="12541" width="12.7109375" style="28" customWidth="1"/>
    <col min="12542" max="12543" width="11.7109375" style="28" customWidth="1"/>
    <col min="12544" max="12545" width="12.7109375" style="28" customWidth="1"/>
    <col min="12546" max="12549" width="14.42578125" style="28" customWidth="1"/>
    <col min="12550" max="12550" width="15.28515625" style="28" customWidth="1"/>
    <col min="12551" max="12551" width="15.5703125" style="28" customWidth="1"/>
    <col min="12552" max="12552" width="10.140625" style="28" customWidth="1"/>
    <col min="12553" max="12553" width="6.42578125" style="28" customWidth="1"/>
    <col min="12554" max="12787" width="9.140625" style="28"/>
    <col min="12788" max="12788" width="2.42578125" style="28" bestFit="1" customWidth="1"/>
    <col min="12789" max="12789" width="3.42578125" style="28" customWidth="1"/>
    <col min="12790" max="12790" width="51.5703125" style="28" customWidth="1"/>
    <col min="12791" max="12791" width="10.85546875" style="28" customWidth="1"/>
    <col min="12792" max="12793" width="10" style="28" customWidth="1"/>
    <col min="12794" max="12795" width="6.5703125" style="28" customWidth="1"/>
    <col min="12796" max="12797" width="12.7109375" style="28" customWidth="1"/>
    <col min="12798" max="12799" width="11.7109375" style="28" customWidth="1"/>
    <col min="12800" max="12801" width="12.7109375" style="28" customWidth="1"/>
    <col min="12802" max="12805" width="14.42578125" style="28" customWidth="1"/>
    <col min="12806" max="12806" width="15.28515625" style="28" customWidth="1"/>
    <col min="12807" max="12807" width="15.5703125" style="28" customWidth="1"/>
    <col min="12808" max="12808" width="10.140625" style="28" customWidth="1"/>
    <col min="12809" max="12809" width="6.42578125" style="28" customWidth="1"/>
    <col min="12810" max="13043" width="9.140625" style="28"/>
    <col min="13044" max="13044" width="2.42578125" style="28" bestFit="1" customWidth="1"/>
    <col min="13045" max="13045" width="3.42578125" style="28" customWidth="1"/>
    <col min="13046" max="13046" width="51.5703125" style="28" customWidth="1"/>
    <col min="13047" max="13047" width="10.85546875" style="28" customWidth="1"/>
    <col min="13048" max="13049" width="10" style="28" customWidth="1"/>
    <col min="13050" max="13051" width="6.5703125" style="28" customWidth="1"/>
    <col min="13052" max="13053" width="12.7109375" style="28" customWidth="1"/>
    <col min="13054" max="13055" width="11.7109375" style="28" customWidth="1"/>
    <col min="13056" max="13057" width="12.7109375" style="28" customWidth="1"/>
    <col min="13058" max="13061" width="14.42578125" style="28" customWidth="1"/>
    <col min="13062" max="13062" width="15.28515625" style="28" customWidth="1"/>
    <col min="13063" max="13063" width="15.5703125" style="28" customWidth="1"/>
    <col min="13064" max="13064" width="10.140625" style="28" customWidth="1"/>
    <col min="13065" max="13065" width="6.42578125" style="28" customWidth="1"/>
    <col min="13066" max="13299" width="9.140625" style="28"/>
    <col min="13300" max="13300" width="2.42578125" style="28" bestFit="1" customWidth="1"/>
    <col min="13301" max="13301" width="3.42578125" style="28" customWidth="1"/>
    <col min="13302" max="13302" width="51.5703125" style="28" customWidth="1"/>
    <col min="13303" max="13303" width="10.85546875" style="28" customWidth="1"/>
    <col min="13304" max="13305" width="10" style="28" customWidth="1"/>
    <col min="13306" max="13307" width="6.5703125" style="28" customWidth="1"/>
    <col min="13308" max="13309" width="12.7109375" style="28" customWidth="1"/>
    <col min="13310" max="13311" width="11.7109375" style="28" customWidth="1"/>
    <col min="13312" max="13313" width="12.7109375" style="28" customWidth="1"/>
    <col min="13314" max="13317" width="14.42578125" style="28" customWidth="1"/>
    <col min="13318" max="13318" width="15.28515625" style="28" customWidth="1"/>
    <col min="13319" max="13319" width="15.5703125" style="28" customWidth="1"/>
    <col min="13320" max="13320" width="10.140625" style="28" customWidth="1"/>
    <col min="13321" max="13321" width="6.42578125" style="28" customWidth="1"/>
    <col min="13322" max="13555" width="9.140625" style="28"/>
    <col min="13556" max="13556" width="2.42578125" style="28" bestFit="1" customWidth="1"/>
    <col min="13557" max="13557" width="3.42578125" style="28" customWidth="1"/>
    <col min="13558" max="13558" width="51.5703125" style="28" customWidth="1"/>
    <col min="13559" max="13559" width="10.85546875" style="28" customWidth="1"/>
    <col min="13560" max="13561" width="10" style="28" customWidth="1"/>
    <col min="13562" max="13563" width="6.5703125" style="28" customWidth="1"/>
    <col min="13564" max="13565" width="12.7109375" style="28" customWidth="1"/>
    <col min="13566" max="13567" width="11.7109375" style="28" customWidth="1"/>
    <col min="13568" max="13569" width="12.7109375" style="28" customWidth="1"/>
    <col min="13570" max="13573" width="14.42578125" style="28" customWidth="1"/>
    <col min="13574" max="13574" width="15.28515625" style="28" customWidth="1"/>
    <col min="13575" max="13575" width="15.5703125" style="28" customWidth="1"/>
    <col min="13576" max="13576" width="10.140625" style="28" customWidth="1"/>
    <col min="13577" max="13577" width="6.42578125" style="28" customWidth="1"/>
    <col min="13578" max="13811" width="9.140625" style="28"/>
    <col min="13812" max="13812" width="2.42578125" style="28" bestFit="1" customWidth="1"/>
    <col min="13813" max="13813" width="3.42578125" style="28" customWidth="1"/>
    <col min="13814" max="13814" width="51.5703125" style="28" customWidth="1"/>
    <col min="13815" max="13815" width="10.85546875" style="28" customWidth="1"/>
    <col min="13816" max="13817" width="10" style="28" customWidth="1"/>
    <col min="13818" max="13819" width="6.5703125" style="28" customWidth="1"/>
    <col min="13820" max="13821" width="12.7109375" style="28" customWidth="1"/>
    <col min="13822" max="13823" width="11.7109375" style="28" customWidth="1"/>
    <col min="13824" max="13825" width="12.7109375" style="28" customWidth="1"/>
    <col min="13826" max="13829" width="14.42578125" style="28" customWidth="1"/>
    <col min="13830" max="13830" width="15.28515625" style="28" customWidth="1"/>
    <col min="13831" max="13831" width="15.5703125" style="28" customWidth="1"/>
    <col min="13832" max="13832" width="10.140625" style="28" customWidth="1"/>
    <col min="13833" max="13833" width="6.42578125" style="28" customWidth="1"/>
    <col min="13834" max="14067" width="9.140625" style="28"/>
    <col min="14068" max="14068" width="2.42578125" style="28" bestFit="1" customWidth="1"/>
    <col min="14069" max="14069" width="3.42578125" style="28" customWidth="1"/>
    <col min="14070" max="14070" width="51.5703125" style="28" customWidth="1"/>
    <col min="14071" max="14071" width="10.85546875" style="28" customWidth="1"/>
    <col min="14072" max="14073" width="10" style="28" customWidth="1"/>
    <col min="14074" max="14075" width="6.5703125" style="28" customWidth="1"/>
    <col min="14076" max="14077" width="12.7109375" style="28" customWidth="1"/>
    <col min="14078" max="14079" width="11.7109375" style="28" customWidth="1"/>
    <col min="14080" max="14081" width="12.7109375" style="28" customWidth="1"/>
    <col min="14082" max="14085" width="14.42578125" style="28" customWidth="1"/>
    <col min="14086" max="14086" width="15.28515625" style="28" customWidth="1"/>
    <col min="14087" max="14087" width="15.5703125" style="28" customWidth="1"/>
    <col min="14088" max="14088" width="10.140625" style="28" customWidth="1"/>
    <col min="14089" max="14089" width="6.42578125" style="28" customWidth="1"/>
    <col min="14090" max="14323" width="9.140625" style="28"/>
    <col min="14324" max="14324" width="2.42578125" style="28" bestFit="1" customWidth="1"/>
    <col min="14325" max="14325" width="3.42578125" style="28" customWidth="1"/>
    <col min="14326" max="14326" width="51.5703125" style="28" customWidth="1"/>
    <col min="14327" max="14327" width="10.85546875" style="28" customWidth="1"/>
    <col min="14328" max="14329" width="10" style="28" customWidth="1"/>
    <col min="14330" max="14331" width="6.5703125" style="28" customWidth="1"/>
    <col min="14332" max="14333" width="12.7109375" style="28" customWidth="1"/>
    <col min="14334" max="14335" width="11.7109375" style="28" customWidth="1"/>
    <col min="14336" max="14337" width="12.7109375" style="28" customWidth="1"/>
    <col min="14338" max="14341" width="14.42578125" style="28" customWidth="1"/>
    <col min="14342" max="14342" width="15.28515625" style="28" customWidth="1"/>
    <col min="14343" max="14343" width="15.5703125" style="28" customWidth="1"/>
    <col min="14344" max="14344" width="10.140625" style="28" customWidth="1"/>
    <col min="14345" max="14345" width="6.42578125" style="28" customWidth="1"/>
    <col min="14346" max="14579" width="9.140625" style="28"/>
    <col min="14580" max="14580" width="2.42578125" style="28" bestFit="1" customWidth="1"/>
    <col min="14581" max="14581" width="3.42578125" style="28" customWidth="1"/>
    <col min="14582" max="14582" width="51.5703125" style="28" customWidth="1"/>
    <col min="14583" max="14583" width="10.85546875" style="28" customWidth="1"/>
    <col min="14584" max="14585" width="10" style="28" customWidth="1"/>
    <col min="14586" max="14587" width="6.5703125" style="28" customWidth="1"/>
    <col min="14588" max="14589" width="12.7109375" style="28" customWidth="1"/>
    <col min="14590" max="14591" width="11.7109375" style="28" customWidth="1"/>
    <col min="14592" max="14593" width="12.7109375" style="28" customWidth="1"/>
    <col min="14594" max="14597" width="14.42578125" style="28" customWidth="1"/>
    <col min="14598" max="14598" width="15.28515625" style="28" customWidth="1"/>
    <col min="14599" max="14599" width="15.5703125" style="28" customWidth="1"/>
    <col min="14600" max="14600" width="10.140625" style="28" customWidth="1"/>
    <col min="14601" max="14601" width="6.42578125" style="28" customWidth="1"/>
    <col min="14602" max="14835" width="9.140625" style="28"/>
    <col min="14836" max="14836" width="2.42578125" style="28" bestFit="1" customWidth="1"/>
    <col min="14837" max="14837" width="3.42578125" style="28" customWidth="1"/>
    <col min="14838" max="14838" width="51.5703125" style="28" customWidth="1"/>
    <col min="14839" max="14839" width="10.85546875" style="28" customWidth="1"/>
    <col min="14840" max="14841" width="10" style="28" customWidth="1"/>
    <col min="14842" max="14843" width="6.5703125" style="28" customWidth="1"/>
    <col min="14844" max="14845" width="12.7109375" style="28" customWidth="1"/>
    <col min="14846" max="14847" width="11.7109375" style="28" customWidth="1"/>
    <col min="14848" max="14849" width="12.7109375" style="28" customWidth="1"/>
    <col min="14850" max="14853" width="14.42578125" style="28" customWidth="1"/>
    <col min="14854" max="14854" width="15.28515625" style="28" customWidth="1"/>
    <col min="14855" max="14855" width="15.5703125" style="28" customWidth="1"/>
    <col min="14856" max="14856" width="10.140625" style="28" customWidth="1"/>
    <col min="14857" max="14857" width="6.42578125" style="28" customWidth="1"/>
    <col min="14858" max="15091" width="9.140625" style="28"/>
    <col min="15092" max="15092" width="2.42578125" style="28" bestFit="1" customWidth="1"/>
    <col min="15093" max="15093" width="3.42578125" style="28" customWidth="1"/>
    <col min="15094" max="15094" width="51.5703125" style="28" customWidth="1"/>
    <col min="15095" max="15095" width="10.85546875" style="28" customWidth="1"/>
    <col min="15096" max="15097" width="10" style="28" customWidth="1"/>
    <col min="15098" max="15099" width="6.5703125" style="28" customWidth="1"/>
    <col min="15100" max="15101" width="12.7109375" style="28" customWidth="1"/>
    <col min="15102" max="15103" width="11.7109375" style="28" customWidth="1"/>
    <col min="15104" max="15105" width="12.7109375" style="28" customWidth="1"/>
    <col min="15106" max="15109" width="14.42578125" style="28" customWidth="1"/>
    <col min="15110" max="15110" width="15.28515625" style="28" customWidth="1"/>
    <col min="15111" max="15111" width="15.5703125" style="28" customWidth="1"/>
    <col min="15112" max="15112" width="10.140625" style="28" customWidth="1"/>
    <col min="15113" max="15113" width="6.42578125" style="28" customWidth="1"/>
    <col min="15114" max="15347" width="9.140625" style="28"/>
    <col min="15348" max="15348" width="2.42578125" style="28" bestFit="1" customWidth="1"/>
    <col min="15349" max="15349" width="3.42578125" style="28" customWidth="1"/>
    <col min="15350" max="15350" width="51.5703125" style="28" customWidth="1"/>
    <col min="15351" max="15351" width="10.85546875" style="28" customWidth="1"/>
    <col min="15352" max="15353" width="10" style="28" customWidth="1"/>
    <col min="15354" max="15355" width="6.5703125" style="28" customWidth="1"/>
    <col min="15356" max="15357" width="12.7109375" style="28" customWidth="1"/>
    <col min="15358" max="15359" width="11.7109375" style="28" customWidth="1"/>
    <col min="15360" max="15361" width="12.7109375" style="28" customWidth="1"/>
    <col min="15362" max="15365" width="14.42578125" style="28" customWidth="1"/>
    <col min="15366" max="15366" width="15.28515625" style="28" customWidth="1"/>
    <col min="15367" max="15367" width="15.5703125" style="28" customWidth="1"/>
    <col min="15368" max="15368" width="10.140625" style="28" customWidth="1"/>
    <col min="15369" max="15369" width="6.42578125" style="28" customWidth="1"/>
    <col min="15370" max="15603" width="9.140625" style="28"/>
    <col min="15604" max="15604" width="2.42578125" style="28" bestFit="1" customWidth="1"/>
    <col min="15605" max="15605" width="3.42578125" style="28" customWidth="1"/>
    <col min="15606" max="15606" width="51.5703125" style="28" customWidth="1"/>
    <col min="15607" max="15607" width="10.85546875" style="28" customWidth="1"/>
    <col min="15608" max="15609" width="10" style="28" customWidth="1"/>
    <col min="15610" max="15611" width="6.5703125" style="28" customWidth="1"/>
    <col min="15612" max="15613" width="12.7109375" style="28" customWidth="1"/>
    <col min="15614" max="15615" width="11.7109375" style="28" customWidth="1"/>
    <col min="15616" max="15617" width="12.7109375" style="28" customWidth="1"/>
    <col min="15618" max="15621" width="14.42578125" style="28" customWidth="1"/>
    <col min="15622" max="15622" width="15.28515625" style="28" customWidth="1"/>
    <col min="15623" max="15623" width="15.5703125" style="28" customWidth="1"/>
    <col min="15624" max="15624" width="10.140625" style="28" customWidth="1"/>
    <col min="15625" max="15625" width="6.42578125" style="28" customWidth="1"/>
    <col min="15626" max="15859" width="9.140625" style="28"/>
    <col min="15860" max="15860" width="2.42578125" style="28" bestFit="1" customWidth="1"/>
    <col min="15861" max="15861" width="3.42578125" style="28" customWidth="1"/>
    <col min="15862" max="15862" width="51.5703125" style="28" customWidth="1"/>
    <col min="15863" max="15863" width="10.85546875" style="28" customWidth="1"/>
    <col min="15864" max="15865" width="10" style="28" customWidth="1"/>
    <col min="15866" max="15867" width="6.5703125" style="28" customWidth="1"/>
    <col min="15868" max="15869" width="12.7109375" style="28" customWidth="1"/>
    <col min="15870" max="15871" width="11.7109375" style="28" customWidth="1"/>
    <col min="15872" max="15873" width="12.7109375" style="28" customWidth="1"/>
    <col min="15874" max="15877" width="14.42578125" style="28" customWidth="1"/>
    <col min="15878" max="15878" width="15.28515625" style="28" customWidth="1"/>
    <col min="15879" max="15879" width="15.5703125" style="28" customWidth="1"/>
    <col min="15880" max="15880" width="10.140625" style="28" customWidth="1"/>
    <col min="15881" max="15881" width="6.42578125" style="28" customWidth="1"/>
    <col min="15882" max="16115" width="9.140625" style="28"/>
    <col min="16116" max="16116" width="2.42578125" style="28" bestFit="1" customWidth="1"/>
    <col min="16117" max="16117" width="3.42578125" style="28" customWidth="1"/>
    <col min="16118" max="16118" width="51.5703125" style="28" customWidth="1"/>
    <col min="16119" max="16119" width="10.85546875" style="28" customWidth="1"/>
    <col min="16120" max="16121" width="10" style="28" customWidth="1"/>
    <col min="16122" max="16123" width="6.5703125" style="28" customWidth="1"/>
    <col min="16124" max="16125" width="12.7109375" style="28" customWidth="1"/>
    <col min="16126" max="16127" width="11.7109375" style="28" customWidth="1"/>
    <col min="16128" max="16129" width="12.7109375" style="28" customWidth="1"/>
    <col min="16130" max="16133" width="14.42578125" style="28" customWidth="1"/>
    <col min="16134" max="16134" width="15.28515625" style="28" customWidth="1"/>
    <col min="16135" max="16135" width="15.5703125" style="28" customWidth="1"/>
    <col min="16136" max="16136" width="10.140625" style="28" customWidth="1"/>
    <col min="16137" max="16137" width="6.42578125" style="28" customWidth="1"/>
    <col min="16138" max="16384" width="9.140625" style="28"/>
  </cols>
  <sheetData>
    <row r="1" spans="1:8" ht="12.75" customHeight="1" x14ac:dyDescent="0.2">
      <c r="A1" s="970" t="str">
        <f>Cash!A1</f>
        <v>NAME OF INSURANCE COMPANY</v>
      </c>
      <c r="B1" s="970"/>
      <c r="C1" s="970"/>
      <c r="D1" s="970"/>
      <c r="E1" s="970"/>
      <c r="F1" s="970"/>
      <c r="G1" s="970"/>
      <c r="H1" s="970"/>
    </row>
    <row r="2" spans="1:8" ht="12.75" customHeight="1" x14ac:dyDescent="0.2">
      <c r="A2" s="970" t="str">
        <f>Cash!A2</f>
        <v>STATEMENT OF CAPITAL, RESERVES AND SURPLUS INVESTMENTS</v>
      </c>
      <c r="B2" s="970"/>
      <c r="C2" s="970"/>
      <c r="D2" s="970"/>
      <c r="E2" s="970"/>
      <c r="F2" s="970"/>
      <c r="G2" s="970"/>
      <c r="H2" s="970"/>
    </row>
    <row r="3" spans="1:8" ht="12.75" customHeight="1" x14ac:dyDescent="0.2">
      <c r="A3" s="970" t="str">
        <f>Cash!A3</f>
        <v>AS OF DATE</v>
      </c>
      <c r="B3" s="970"/>
      <c r="C3" s="970"/>
      <c r="D3" s="970"/>
      <c r="E3" s="970"/>
      <c r="F3" s="970"/>
      <c r="G3" s="970"/>
      <c r="H3" s="970"/>
    </row>
    <row r="4" spans="1:8" ht="12.75" customHeight="1" thickBot="1" x14ac:dyDescent="0.25">
      <c r="A4" s="1025"/>
      <c r="B4" s="1025"/>
      <c r="C4" s="1025"/>
      <c r="D4" s="1025"/>
      <c r="E4" s="1025"/>
      <c r="F4" s="1025"/>
      <c r="G4" s="1025"/>
      <c r="H4" s="1025"/>
    </row>
    <row r="5" spans="1:8" s="142" customFormat="1" ht="12.75" customHeight="1" x14ac:dyDescent="0.25">
      <c r="A5" s="1036" t="s">
        <v>99</v>
      </c>
      <c r="B5" s="1037"/>
      <c r="C5" s="1038"/>
      <c r="D5" s="1032" t="s">
        <v>354</v>
      </c>
      <c r="E5" s="1029" t="s">
        <v>355</v>
      </c>
      <c r="F5" s="1029" t="s">
        <v>348</v>
      </c>
      <c r="G5" s="1029" t="s">
        <v>349</v>
      </c>
      <c r="H5" s="1026" t="s">
        <v>102</v>
      </c>
    </row>
    <row r="6" spans="1:8" s="142" customFormat="1" ht="12.75" customHeight="1" x14ac:dyDescent="0.25">
      <c r="A6" s="1039"/>
      <c r="B6" s="1040"/>
      <c r="C6" s="1041"/>
      <c r="D6" s="1033"/>
      <c r="E6" s="1030"/>
      <c r="F6" s="1030"/>
      <c r="G6" s="1030"/>
      <c r="H6" s="1027"/>
    </row>
    <row r="7" spans="1:8" s="142" customFormat="1" ht="12.75" customHeight="1" x14ac:dyDescent="0.25">
      <c r="A7" s="1039"/>
      <c r="B7" s="1040"/>
      <c r="C7" s="1041"/>
      <c r="D7" s="1033"/>
      <c r="E7" s="1030"/>
      <c r="F7" s="1030"/>
      <c r="G7" s="1030"/>
      <c r="H7" s="1027"/>
    </row>
    <row r="8" spans="1:8" s="142" customFormat="1" ht="12.75" customHeight="1" x14ac:dyDescent="0.25">
      <c r="A8" s="1039"/>
      <c r="B8" s="1040"/>
      <c r="C8" s="1041"/>
      <c r="D8" s="1033"/>
      <c r="E8" s="1030"/>
      <c r="F8" s="1030"/>
      <c r="G8" s="1030"/>
      <c r="H8" s="1027"/>
    </row>
    <row r="9" spans="1:8" s="142" customFormat="1" ht="12.75" customHeight="1" x14ac:dyDescent="0.25">
      <c r="A9" s="1042"/>
      <c r="B9" s="1043"/>
      <c r="C9" s="1044"/>
      <c r="D9" s="1034"/>
      <c r="E9" s="1045"/>
      <c r="F9" s="1045"/>
      <c r="G9" s="1031"/>
      <c r="H9" s="1028"/>
    </row>
    <row r="10" spans="1:8" s="189" customFormat="1" ht="12.75" customHeight="1" thickBot="1" x14ac:dyDescent="0.25">
      <c r="A10" s="1022"/>
      <c r="B10" s="1023"/>
      <c r="C10" s="1024"/>
      <c r="D10" s="540"/>
      <c r="E10" s="305"/>
      <c r="F10" s="305"/>
      <c r="G10" s="564"/>
      <c r="H10" s="306"/>
    </row>
    <row r="11" spans="1:8" ht="12.75" customHeight="1" x14ac:dyDescent="0.2">
      <c r="A11" s="143"/>
      <c r="B11" s="144"/>
      <c r="C11" s="144"/>
      <c r="D11" s="144"/>
      <c r="E11" s="541"/>
      <c r="F11" s="541"/>
      <c r="G11" s="552"/>
      <c r="H11" s="145"/>
    </row>
    <row r="12" spans="1:8" s="95" customFormat="1" ht="12.75" customHeight="1" x14ac:dyDescent="0.25">
      <c r="A12" s="146" t="s">
        <v>107</v>
      </c>
      <c r="B12" s="147" t="s">
        <v>136</v>
      </c>
      <c r="C12" s="147"/>
      <c r="D12" s="147"/>
      <c r="E12" s="542"/>
      <c r="F12" s="542"/>
      <c r="G12" s="553"/>
      <c r="H12" s="149"/>
    </row>
    <row r="13" spans="1:8" ht="12.75" customHeight="1" x14ac:dyDescent="0.2">
      <c r="A13" s="150"/>
      <c r="B13" s="151">
        <v>1</v>
      </c>
      <c r="C13" s="104"/>
      <c r="D13" s="104"/>
      <c r="E13" s="543"/>
      <c r="F13" s="543"/>
      <c r="G13" s="554"/>
      <c r="H13" s="42"/>
    </row>
    <row r="14" spans="1:8" ht="12.75" customHeight="1" x14ac:dyDescent="0.2">
      <c r="A14" s="150"/>
      <c r="B14" s="151">
        <v>2</v>
      </c>
      <c r="C14" s="105"/>
      <c r="D14" s="105"/>
      <c r="E14" s="544"/>
      <c r="F14" s="544"/>
      <c r="G14" s="555"/>
      <c r="H14" s="47"/>
    </row>
    <row r="15" spans="1:8" ht="12.75" customHeight="1" thickBot="1" x14ac:dyDescent="0.25">
      <c r="A15" s="150"/>
      <c r="B15" s="151">
        <v>3</v>
      </c>
      <c r="C15" s="105"/>
      <c r="D15" s="160"/>
      <c r="E15" s="545"/>
      <c r="F15" s="545"/>
      <c r="G15" s="556"/>
      <c r="H15" s="164"/>
    </row>
    <row r="16" spans="1:8" s="168" customFormat="1" ht="12.75" customHeight="1" thickBot="1" x14ac:dyDescent="0.25">
      <c r="A16" s="165"/>
      <c r="B16" s="51" t="s">
        <v>137</v>
      </c>
      <c r="C16" s="50"/>
      <c r="D16" s="166"/>
      <c r="E16" s="546"/>
      <c r="F16" s="546">
        <f t="shared" ref="F16" si="0">SUM(F13:F15)</f>
        <v>0</v>
      </c>
      <c r="G16" s="546">
        <f>SUM(G13:G15)</f>
        <v>0</v>
      </c>
      <c r="H16" s="167"/>
    </row>
    <row r="17" spans="1:9" ht="12.75" customHeight="1" x14ac:dyDescent="0.2">
      <c r="A17" s="150"/>
      <c r="B17" s="151"/>
      <c r="C17" s="36"/>
      <c r="D17" s="31"/>
      <c r="E17" s="547"/>
      <c r="F17" s="547"/>
      <c r="G17" s="558"/>
      <c r="H17" s="32"/>
    </row>
    <row r="18" spans="1:9" ht="12.75" customHeight="1" x14ac:dyDescent="0.2">
      <c r="A18" s="150"/>
      <c r="B18" s="151"/>
      <c r="C18" s="36"/>
      <c r="D18" s="36"/>
      <c r="E18" s="548"/>
      <c r="F18" s="548"/>
      <c r="G18" s="559"/>
      <c r="H18" s="173"/>
    </row>
    <row r="19" spans="1:9" s="4" customFormat="1" ht="33.75" customHeight="1" x14ac:dyDescent="0.2">
      <c r="A19" s="146" t="s">
        <v>109</v>
      </c>
      <c r="B19" s="1035" t="s">
        <v>138</v>
      </c>
      <c r="C19" s="1035"/>
      <c r="D19" s="35"/>
      <c r="E19" s="549"/>
      <c r="F19" s="549"/>
      <c r="G19" s="560"/>
      <c r="H19" s="173"/>
    </row>
    <row r="20" spans="1:9" ht="12.75" customHeight="1" x14ac:dyDescent="0.2">
      <c r="A20" s="150"/>
      <c r="B20" s="151">
        <v>1</v>
      </c>
      <c r="C20" s="104"/>
      <c r="D20" s="104"/>
      <c r="E20" s="543"/>
      <c r="F20" s="543"/>
      <c r="G20" s="554"/>
      <c r="H20" s="42"/>
    </row>
    <row r="21" spans="1:9" ht="12.75" customHeight="1" x14ac:dyDescent="0.2">
      <c r="A21" s="150"/>
      <c r="B21" s="151">
        <v>2</v>
      </c>
      <c r="C21" s="105"/>
      <c r="D21" s="105"/>
      <c r="E21" s="544"/>
      <c r="F21" s="544"/>
      <c r="G21" s="555"/>
      <c r="H21" s="47"/>
    </row>
    <row r="22" spans="1:9" ht="12.75" customHeight="1" thickBot="1" x14ac:dyDescent="0.25">
      <c r="A22" s="150"/>
      <c r="B22" s="151">
        <v>3</v>
      </c>
      <c r="C22" s="105"/>
      <c r="D22" s="160"/>
      <c r="E22" s="545"/>
      <c r="F22" s="545"/>
      <c r="G22" s="556"/>
      <c r="H22" s="164"/>
    </row>
    <row r="23" spans="1:9" ht="12.75" customHeight="1" thickBot="1" x14ac:dyDescent="0.25">
      <c r="A23" s="176"/>
      <c r="B23" s="177" t="s">
        <v>139</v>
      </c>
      <c r="C23" s="178"/>
      <c r="D23" s="166"/>
      <c r="E23" s="546"/>
      <c r="F23" s="546">
        <f t="shared" ref="F23" si="1">SUM(F20:F22)</f>
        <v>0</v>
      </c>
      <c r="G23" s="557">
        <f>SUM(G20:G22)</f>
        <v>0</v>
      </c>
      <c r="H23" s="167"/>
    </row>
    <row r="24" spans="1:9" ht="12.75" customHeight="1" x14ac:dyDescent="0.2">
      <c r="A24" s="179"/>
      <c r="B24" s="75"/>
      <c r="C24" s="180"/>
      <c r="D24" s="180"/>
      <c r="E24" s="550"/>
      <c r="F24" s="550"/>
      <c r="G24" s="550"/>
      <c r="H24" s="180"/>
    </row>
    <row r="26" spans="1:9" ht="12.75" customHeight="1" x14ac:dyDescent="0.2">
      <c r="I26" s="185"/>
    </row>
  </sheetData>
  <mergeCells count="12">
    <mergeCell ref="B19:C19"/>
    <mergeCell ref="A5:C9"/>
    <mergeCell ref="A10:C10"/>
    <mergeCell ref="E5:E9"/>
    <mergeCell ref="F5:F9"/>
    <mergeCell ref="A1:H1"/>
    <mergeCell ref="A2:H2"/>
    <mergeCell ref="A3:H3"/>
    <mergeCell ref="A4:H4"/>
    <mergeCell ref="H5:H9"/>
    <mergeCell ref="G5:G9"/>
    <mergeCell ref="D5:D9"/>
  </mergeCells>
  <pageMargins left="0.5" right="0.5" top="1" bottom="0.5" header="0.2" footer="0.1"/>
  <pageSetup paperSize="5" fitToHeight="0" orientation="landscape" r:id="rId1"/>
  <headerFooter>
    <oddFooter>&amp;R&amp;"Arial,Bold"&amp;10Page 27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0.39997558519241921"/>
    <pageSetUpPr fitToPage="1"/>
  </sheetPr>
  <dimension ref="A1:K35"/>
  <sheetViews>
    <sheetView showGridLines="0" zoomScale="85" zoomScaleNormal="85" zoomScaleSheetLayoutView="80" zoomScalePageLayoutView="40" workbookViewId="0">
      <selection activeCell="H11" sqref="H11"/>
    </sheetView>
  </sheetViews>
  <sheetFormatPr defaultRowHeight="12.75" customHeight="1" x14ac:dyDescent="0.2"/>
  <cols>
    <col min="1" max="1" width="3" style="28" customWidth="1"/>
    <col min="2" max="2" width="3.85546875" style="28" customWidth="1"/>
    <col min="3" max="3" width="31.42578125" style="28" customWidth="1"/>
    <col min="4" max="6" width="11.7109375" style="28" customWidth="1"/>
    <col min="7" max="8" width="12.140625" style="28" customWidth="1"/>
    <col min="9" max="9" width="14.42578125" style="28" customWidth="1"/>
    <col min="10" max="10" width="16" style="28" customWidth="1"/>
    <col min="11" max="11" width="6.140625" style="28" customWidth="1"/>
    <col min="12" max="245" width="9.140625" style="28"/>
    <col min="246" max="246" width="3" style="28" customWidth="1"/>
    <col min="247" max="247" width="3.85546875" style="28" customWidth="1"/>
    <col min="248" max="248" width="31.42578125" style="28" customWidth="1"/>
    <col min="249" max="251" width="11.7109375" style="28" customWidth="1"/>
    <col min="252" max="252" width="6.7109375" style="28" customWidth="1"/>
    <col min="253" max="254" width="9.28515625" style="28" customWidth="1"/>
    <col min="255" max="257" width="12.140625" style="28" customWidth="1"/>
    <col min="258" max="258" width="14" style="28" customWidth="1"/>
    <col min="259" max="259" width="11.7109375" style="28" customWidth="1"/>
    <col min="260" max="260" width="12.28515625" style="28" customWidth="1"/>
    <col min="261" max="261" width="13.42578125" style="28" customWidth="1"/>
    <col min="262" max="262" width="13" style="28" customWidth="1"/>
    <col min="263" max="263" width="12" style="28" customWidth="1"/>
    <col min="264" max="264" width="15.140625" style="28" customWidth="1"/>
    <col min="265" max="266" width="16" style="28" customWidth="1"/>
    <col min="267" max="267" width="6.140625" style="28" customWidth="1"/>
    <col min="268" max="501" width="9.140625" style="28"/>
    <col min="502" max="502" width="3" style="28" customWidth="1"/>
    <col min="503" max="503" width="3.85546875" style="28" customWidth="1"/>
    <col min="504" max="504" width="31.42578125" style="28" customWidth="1"/>
    <col min="505" max="507" width="11.7109375" style="28" customWidth="1"/>
    <col min="508" max="508" width="6.7109375" style="28" customWidth="1"/>
    <col min="509" max="510" width="9.28515625" style="28" customWidth="1"/>
    <col min="511" max="513" width="12.140625" style="28" customWidth="1"/>
    <col min="514" max="514" width="14" style="28" customWidth="1"/>
    <col min="515" max="515" width="11.7109375" style="28" customWidth="1"/>
    <col min="516" max="516" width="12.28515625" style="28" customWidth="1"/>
    <col min="517" max="517" width="13.42578125" style="28" customWidth="1"/>
    <col min="518" max="518" width="13" style="28" customWidth="1"/>
    <col min="519" max="519" width="12" style="28" customWidth="1"/>
    <col min="520" max="520" width="15.140625" style="28" customWidth="1"/>
    <col min="521" max="522" width="16" style="28" customWidth="1"/>
    <col min="523" max="523" width="6.140625" style="28" customWidth="1"/>
    <col min="524" max="757" width="9.140625" style="28"/>
    <col min="758" max="758" width="3" style="28" customWidth="1"/>
    <col min="759" max="759" width="3.85546875" style="28" customWidth="1"/>
    <col min="760" max="760" width="31.42578125" style="28" customWidth="1"/>
    <col min="761" max="763" width="11.7109375" style="28" customWidth="1"/>
    <col min="764" max="764" width="6.7109375" style="28" customWidth="1"/>
    <col min="765" max="766" width="9.28515625" style="28" customWidth="1"/>
    <col min="767" max="769" width="12.140625" style="28" customWidth="1"/>
    <col min="770" max="770" width="14" style="28" customWidth="1"/>
    <col min="771" max="771" width="11.7109375" style="28" customWidth="1"/>
    <col min="772" max="772" width="12.28515625" style="28" customWidth="1"/>
    <col min="773" max="773" width="13.42578125" style="28" customWidth="1"/>
    <col min="774" max="774" width="13" style="28" customWidth="1"/>
    <col min="775" max="775" width="12" style="28" customWidth="1"/>
    <col min="776" max="776" width="15.140625" style="28" customWidth="1"/>
    <col min="777" max="778" width="16" style="28" customWidth="1"/>
    <col min="779" max="779" width="6.140625" style="28" customWidth="1"/>
    <col min="780" max="1013" width="9.140625" style="28"/>
    <col min="1014" max="1014" width="3" style="28" customWidth="1"/>
    <col min="1015" max="1015" width="3.85546875" style="28" customWidth="1"/>
    <col min="1016" max="1016" width="31.42578125" style="28" customWidth="1"/>
    <col min="1017" max="1019" width="11.7109375" style="28" customWidth="1"/>
    <col min="1020" max="1020" width="6.7109375" style="28" customWidth="1"/>
    <col min="1021" max="1022" width="9.28515625" style="28" customWidth="1"/>
    <col min="1023" max="1025" width="12.140625" style="28" customWidth="1"/>
    <col min="1026" max="1026" width="14" style="28" customWidth="1"/>
    <col min="1027" max="1027" width="11.7109375" style="28" customWidth="1"/>
    <col min="1028" max="1028" width="12.28515625" style="28" customWidth="1"/>
    <col min="1029" max="1029" width="13.42578125" style="28" customWidth="1"/>
    <col min="1030" max="1030" width="13" style="28" customWidth="1"/>
    <col min="1031" max="1031" width="12" style="28" customWidth="1"/>
    <col min="1032" max="1032" width="15.140625" style="28" customWidth="1"/>
    <col min="1033" max="1034" width="16" style="28" customWidth="1"/>
    <col min="1035" max="1035" width="6.140625" style="28" customWidth="1"/>
    <col min="1036" max="1269" width="9.140625" style="28"/>
    <col min="1270" max="1270" width="3" style="28" customWidth="1"/>
    <col min="1271" max="1271" width="3.85546875" style="28" customWidth="1"/>
    <col min="1272" max="1272" width="31.42578125" style="28" customWidth="1"/>
    <col min="1273" max="1275" width="11.7109375" style="28" customWidth="1"/>
    <col min="1276" max="1276" width="6.7109375" style="28" customWidth="1"/>
    <col min="1277" max="1278" width="9.28515625" style="28" customWidth="1"/>
    <col min="1279" max="1281" width="12.140625" style="28" customWidth="1"/>
    <col min="1282" max="1282" width="14" style="28" customWidth="1"/>
    <col min="1283" max="1283" width="11.7109375" style="28" customWidth="1"/>
    <col min="1284" max="1284" width="12.28515625" style="28" customWidth="1"/>
    <col min="1285" max="1285" width="13.42578125" style="28" customWidth="1"/>
    <col min="1286" max="1286" width="13" style="28" customWidth="1"/>
    <col min="1287" max="1287" width="12" style="28" customWidth="1"/>
    <col min="1288" max="1288" width="15.140625" style="28" customWidth="1"/>
    <col min="1289" max="1290" width="16" style="28" customWidth="1"/>
    <col min="1291" max="1291" width="6.140625" style="28" customWidth="1"/>
    <col min="1292" max="1525" width="9.140625" style="28"/>
    <col min="1526" max="1526" width="3" style="28" customWidth="1"/>
    <col min="1527" max="1527" width="3.85546875" style="28" customWidth="1"/>
    <col min="1528" max="1528" width="31.42578125" style="28" customWidth="1"/>
    <col min="1529" max="1531" width="11.7109375" style="28" customWidth="1"/>
    <col min="1532" max="1532" width="6.7109375" style="28" customWidth="1"/>
    <col min="1533" max="1534" width="9.28515625" style="28" customWidth="1"/>
    <col min="1535" max="1537" width="12.140625" style="28" customWidth="1"/>
    <col min="1538" max="1538" width="14" style="28" customWidth="1"/>
    <col min="1539" max="1539" width="11.7109375" style="28" customWidth="1"/>
    <col min="1540" max="1540" width="12.28515625" style="28" customWidth="1"/>
    <col min="1541" max="1541" width="13.42578125" style="28" customWidth="1"/>
    <col min="1542" max="1542" width="13" style="28" customWidth="1"/>
    <col min="1543" max="1543" width="12" style="28" customWidth="1"/>
    <col min="1544" max="1544" width="15.140625" style="28" customWidth="1"/>
    <col min="1545" max="1546" width="16" style="28" customWidth="1"/>
    <col min="1547" max="1547" width="6.140625" style="28" customWidth="1"/>
    <col min="1548" max="1781" width="9.140625" style="28"/>
    <col min="1782" max="1782" width="3" style="28" customWidth="1"/>
    <col min="1783" max="1783" width="3.85546875" style="28" customWidth="1"/>
    <col min="1784" max="1784" width="31.42578125" style="28" customWidth="1"/>
    <col min="1785" max="1787" width="11.7109375" style="28" customWidth="1"/>
    <col min="1788" max="1788" width="6.7109375" style="28" customWidth="1"/>
    <col min="1789" max="1790" width="9.28515625" style="28" customWidth="1"/>
    <col min="1791" max="1793" width="12.140625" style="28" customWidth="1"/>
    <col min="1794" max="1794" width="14" style="28" customWidth="1"/>
    <col min="1795" max="1795" width="11.7109375" style="28" customWidth="1"/>
    <col min="1796" max="1796" width="12.28515625" style="28" customWidth="1"/>
    <col min="1797" max="1797" width="13.42578125" style="28" customWidth="1"/>
    <col min="1798" max="1798" width="13" style="28" customWidth="1"/>
    <col min="1799" max="1799" width="12" style="28" customWidth="1"/>
    <col min="1800" max="1800" width="15.140625" style="28" customWidth="1"/>
    <col min="1801" max="1802" width="16" style="28" customWidth="1"/>
    <col min="1803" max="1803" width="6.140625" style="28" customWidth="1"/>
    <col min="1804" max="2037" width="9.140625" style="28"/>
    <col min="2038" max="2038" width="3" style="28" customWidth="1"/>
    <col min="2039" max="2039" width="3.85546875" style="28" customWidth="1"/>
    <col min="2040" max="2040" width="31.42578125" style="28" customWidth="1"/>
    <col min="2041" max="2043" width="11.7109375" style="28" customWidth="1"/>
    <col min="2044" max="2044" width="6.7109375" style="28" customWidth="1"/>
    <col min="2045" max="2046" width="9.28515625" style="28" customWidth="1"/>
    <col min="2047" max="2049" width="12.140625" style="28" customWidth="1"/>
    <col min="2050" max="2050" width="14" style="28" customWidth="1"/>
    <col min="2051" max="2051" width="11.7109375" style="28" customWidth="1"/>
    <col min="2052" max="2052" width="12.28515625" style="28" customWidth="1"/>
    <col min="2053" max="2053" width="13.42578125" style="28" customWidth="1"/>
    <col min="2054" max="2054" width="13" style="28" customWidth="1"/>
    <col min="2055" max="2055" width="12" style="28" customWidth="1"/>
    <col min="2056" max="2056" width="15.140625" style="28" customWidth="1"/>
    <col min="2057" max="2058" width="16" style="28" customWidth="1"/>
    <col min="2059" max="2059" width="6.140625" style="28" customWidth="1"/>
    <col min="2060" max="2293" width="9.140625" style="28"/>
    <col min="2294" max="2294" width="3" style="28" customWidth="1"/>
    <col min="2295" max="2295" width="3.85546875" style="28" customWidth="1"/>
    <col min="2296" max="2296" width="31.42578125" style="28" customWidth="1"/>
    <col min="2297" max="2299" width="11.7109375" style="28" customWidth="1"/>
    <col min="2300" max="2300" width="6.7109375" style="28" customWidth="1"/>
    <col min="2301" max="2302" width="9.28515625" style="28" customWidth="1"/>
    <col min="2303" max="2305" width="12.140625" style="28" customWidth="1"/>
    <col min="2306" max="2306" width="14" style="28" customWidth="1"/>
    <col min="2307" max="2307" width="11.7109375" style="28" customWidth="1"/>
    <col min="2308" max="2308" width="12.28515625" style="28" customWidth="1"/>
    <col min="2309" max="2309" width="13.42578125" style="28" customWidth="1"/>
    <col min="2310" max="2310" width="13" style="28" customWidth="1"/>
    <col min="2311" max="2311" width="12" style="28" customWidth="1"/>
    <col min="2312" max="2312" width="15.140625" style="28" customWidth="1"/>
    <col min="2313" max="2314" width="16" style="28" customWidth="1"/>
    <col min="2315" max="2315" width="6.140625" style="28" customWidth="1"/>
    <col min="2316" max="2549" width="9.140625" style="28"/>
    <col min="2550" max="2550" width="3" style="28" customWidth="1"/>
    <col min="2551" max="2551" width="3.85546875" style="28" customWidth="1"/>
    <col min="2552" max="2552" width="31.42578125" style="28" customWidth="1"/>
    <col min="2553" max="2555" width="11.7109375" style="28" customWidth="1"/>
    <col min="2556" max="2556" width="6.7109375" style="28" customWidth="1"/>
    <col min="2557" max="2558" width="9.28515625" style="28" customWidth="1"/>
    <col min="2559" max="2561" width="12.140625" style="28" customWidth="1"/>
    <col min="2562" max="2562" width="14" style="28" customWidth="1"/>
    <col min="2563" max="2563" width="11.7109375" style="28" customWidth="1"/>
    <col min="2564" max="2564" width="12.28515625" style="28" customWidth="1"/>
    <col min="2565" max="2565" width="13.42578125" style="28" customWidth="1"/>
    <col min="2566" max="2566" width="13" style="28" customWidth="1"/>
    <col min="2567" max="2567" width="12" style="28" customWidth="1"/>
    <col min="2568" max="2568" width="15.140625" style="28" customWidth="1"/>
    <col min="2569" max="2570" width="16" style="28" customWidth="1"/>
    <col min="2571" max="2571" width="6.140625" style="28" customWidth="1"/>
    <col min="2572" max="2805" width="9.140625" style="28"/>
    <col min="2806" max="2806" width="3" style="28" customWidth="1"/>
    <col min="2807" max="2807" width="3.85546875" style="28" customWidth="1"/>
    <col min="2808" max="2808" width="31.42578125" style="28" customWidth="1"/>
    <col min="2809" max="2811" width="11.7109375" style="28" customWidth="1"/>
    <col min="2812" max="2812" width="6.7109375" style="28" customWidth="1"/>
    <col min="2813" max="2814" width="9.28515625" style="28" customWidth="1"/>
    <col min="2815" max="2817" width="12.140625" style="28" customWidth="1"/>
    <col min="2818" max="2818" width="14" style="28" customWidth="1"/>
    <col min="2819" max="2819" width="11.7109375" style="28" customWidth="1"/>
    <col min="2820" max="2820" width="12.28515625" style="28" customWidth="1"/>
    <col min="2821" max="2821" width="13.42578125" style="28" customWidth="1"/>
    <col min="2822" max="2822" width="13" style="28" customWidth="1"/>
    <col min="2823" max="2823" width="12" style="28" customWidth="1"/>
    <col min="2824" max="2824" width="15.140625" style="28" customWidth="1"/>
    <col min="2825" max="2826" width="16" style="28" customWidth="1"/>
    <col min="2827" max="2827" width="6.140625" style="28" customWidth="1"/>
    <col min="2828" max="3061" width="9.140625" style="28"/>
    <col min="3062" max="3062" width="3" style="28" customWidth="1"/>
    <col min="3063" max="3063" width="3.85546875" style="28" customWidth="1"/>
    <col min="3064" max="3064" width="31.42578125" style="28" customWidth="1"/>
    <col min="3065" max="3067" width="11.7109375" style="28" customWidth="1"/>
    <col min="3068" max="3068" width="6.7109375" style="28" customWidth="1"/>
    <col min="3069" max="3070" width="9.28515625" style="28" customWidth="1"/>
    <col min="3071" max="3073" width="12.140625" style="28" customWidth="1"/>
    <col min="3074" max="3074" width="14" style="28" customWidth="1"/>
    <col min="3075" max="3075" width="11.7109375" style="28" customWidth="1"/>
    <col min="3076" max="3076" width="12.28515625" style="28" customWidth="1"/>
    <col min="3077" max="3077" width="13.42578125" style="28" customWidth="1"/>
    <col min="3078" max="3078" width="13" style="28" customWidth="1"/>
    <col min="3079" max="3079" width="12" style="28" customWidth="1"/>
    <col min="3080" max="3080" width="15.140625" style="28" customWidth="1"/>
    <col min="3081" max="3082" width="16" style="28" customWidth="1"/>
    <col min="3083" max="3083" width="6.140625" style="28" customWidth="1"/>
    <col min="3084" max="3317" width="9.140625" style="28"/>
    <col min="3318" max="3318" width="3" style="28" customWidth="1"/>
    <col min="3319" max="3319" width="3.85546875" style="28" customWidth="1"/>
    <col min="3320" max="3320" width="31.42578125" style="28" customWidth="1"/>
    <col min="3321" max="3323" width="11.7109375" style="28" customWidth="1"/>
    <col min="3324" max="3324" width="6.7109375" style="28" customWidth="1"/>
    <col min="3325" max="3326" width="9.28515625" style="28" customWidth="1"/>
    <col min="3327" max="3329" width="12.140625" style="28" customWidth="1"/>
    <col min="3330" max="3330" width="14" style="28" customWidth="1"/>
    <col min="3331" max="3331" width="11.7109375" style="28" customWidth="1"/>
    <col min="3332" max="3332" width="12.28515625" style="28" customWidth="1"/>
    <col min="3333" max="3333" width="13.42578125" style="28" customWidth="1"/>
    <col min="3334" max="3334" width="13" style="28" customWidth="1"/>
    <col min="3335" max="3335" width="12" style="28" customWidth="1"/>
    <col min="3336" max="3336" width="15.140625" style="28" customWidth="1"/>
    <col min="3337" max="3338" width="16" style="28" customWidth="1"/>
    <col min="3339" max="3339" width="6.140625" style="28" customWidth="1"/>
    <col min="3340" max="3573" width="9.140625" style="28"/>
    <col min="3574" max="3574" width="3" style="28" customWidth="1"/>
    <col min="3575" max="3575" width="3.85546875" style="28" customWidth="1"/>
    <col min="3576" max="3576" width="31.42578125" style="28" customWidth="1"/>
    <col min="3577" max="3579" width="11.7109375" style="28" customWidth="1"/>
    <col min="3580" max="3580" width="6.7109375" style="28" customWidth="1"/>
    <col min="3581" max="3582" width="9.28515625" style="28" customWidth="1"/>
    <col min="3583" max="3585" width="12.140625" style="28" customWidth="1"/>
    <col min="3586" max="3586" width="14" style="28" customWidth="1"/>
    <col min="3587" max="3587" width="11.7109375" style="28" customWidth="1"/>
    <col min="3588" max="3588" width="12.28515625" style="28" customWidth="1"/>
    <col min="3589" max="3589" width="13.42578125" style="28" customWidth="1"/>
    <col min="3590" max="3590" width="13" style="28" customWidth="1"/>
    <col min="3591" max="3591" width="12" style="28" customWidth="1"/>
    <col min="3592" max="3592" width="15.140625" style="28" customWidth="1"/>
    <col min="3593" max="3594" width="16" style="28" customWidth="1"/>
    <col min="3595" max="3595" width="6.140625" style="28" customWidth="1"/>
    <col min="3596" max="3829" width="9.140625" style="28"/>
    <col min="3830" max="3830" width="3" style="28" customWidth="1"/>
    <col min="3831" max="3831" width="3.85546875" style="28" customWidth="1"/>
    <col min="3832" max="3832" width="31.42578125" style="28" customWidth="1"/>
    <col min="3833" max="3835" width="11.7109375" style="28" customWidth="1"/>
    <col min="3836" max="3836" width="6.7109375" style="28" customWidth="1"/>
    <col min="3837" max="3838" width="9.28515625" style="28" customWidth="1"/>
    <col min="3839" max="3841" width="12.140625" style="28" customWidth="1"/>
    <col min="3842" max="3842" width="14" style="28" customWidth="1"/>
    <col min="3843" max="3843" width="11.7109375" style="28" customWidth="1"/>
    <col min="3844" max="3844" width="12.28515625" style="28" customWidth="1"/>
    <col min="3845" max="3845" width="13.42578125" style="28" customWidth="1"/>
    <col min="3846" max="3846" width="13" style="28" customWidth="1"/>
    <col min="3847" max="3847" width="12" style="28" customWidth="1"/>
    <col min="3848" max="3848" width="15.140625" style="28" customWidth="1"/>
    <col min="3849" max="3850" width="16" style="28" customWidth="1"/>
    <col min="3851" max="3851" width="6.140625" style="28" customWidth="1"/>
    <col min="3852" max="4085" width="9.140625" style="28"/>
    <col min="4086" max="4086" width="3" style="28" customWidth="1"/>
    <col min="4087" max="4087" width="3.85546875" style="28" customWidth="1"/>
    <col min="4088" max="4088" width="31.42578125" style="28" customWidth="1"/>
    <col min="4089" max="4091" width="11.7109375" style="28" customWidth="1"/>
    <col min="4092" max="4092" width="6.7109375" style="28" customWidth="1"/>
    <col min="4093" max="4094" width="9.28515625" style="28" customWidth="1"/>
    <col min="4095" max="4097" width="12.140625" style="28" customWidth="1"/>
    <col min="4098" max="4098" width="14" style="28" customWidth="1"/>
    <col min="4099" max="4099" width="11.7109375" style="28" customWidth="1"/>
    <col min="4100" max="4100" width="12.28515625" style="28" customWidth="1"/>
    <col min="4101" max="4101" width="13.42578125" style="28" customWidth="1"/>
    <col min="4102" max="4102" width="13" style="28" customWidth="1"/>
    <col min="4103" max="4103" width="12" style="28" customWidth="1"/>
    <col min="4104" max="4104" width="15.140625" style="28" customWidth="1"/>
    <col min="4105" max="4106" width="16" style="28" customWidth="1"/>
    <col min="4107" max="4107" width="6.140625" style="28" customWidth="1"/>
    <col min="4108" max="4341" width="9.140625" style="28"/>
    <col min="4342" max="4342" width="3" style="28" customWidth="1"/>
    <col min="4343" max="4343" width="3.85546875" style="28" customWidth="1"/>
    <col min="4344" max="4344" width="31.42578125" style="28" customWidth="1"/>
    <col min="4345" max="4347" width="11.7109375" style="28" customWidth="1"/>
    <col min="4348" max="4348" width="6.7109375" style="28" customWidth="1"/>
    <col min="4349" max="4350" width="9.28515625" style="28" customWidth="1"/>
    <col min="4351" max="4353" width="12.140625" style="28" customWidth="1"/>
    <col min="4354" max="4354" width="14" style="28" customWidth="1"/>
    <col min="4355" max="4355" width="11.7109375" style="28" customWidth="1"/>
    <col min="4356" max="4356" width="12.28515625" style="28" customWidth="1"/>
    <col min="4357" max="4357" width="13.42578125" style="28" customWidth="1"/>
    <col min="4358" max="4358" width="13" style="28" customWidth="1"/>
    <col min="4359" max="4359" width="12" style="28" customWidth="1"/>
    <col min="4360" max="4360" width="15.140625" style="28" customWidth="1"/>
    <col min="4361" max="4362" width="16" style="28" customWidth="1"/>
    <col min="4363" max="4363" width="6.140625" style="28" customWidth="1"/>
    <col min="4364" max="4597" width="9.140625" style="28"/>
    <col min="4598" max="4598" width="3" style="28" customWidth="1"/>
    <col min="4599" max="4599" width="3.85546875" style="28" customWidth="1"/>
    <col min="4600" max="4600" width="31.42578125" style="28" customWidth="1"/>
    <col min="4601" max="4603" width="11.7109375" style="28" customWidth="1"/>
    <col min="4604" max="4604" width="6.7109375" style="28" customWidth="1"/>
    <col min="4605" max="4606" width="9.28515625" style="28" customWidth="1"/>
    <col min="4607" max="4609" width="12.140625" style="28" customWidth="1"/>
    <col min="4610" max="4610" width="14" style="28" customWidth="1"/>
    <col min="4611" max="4611" width="11.7109375" style="28" customWidth="1"/>
    <col min="4612" max="4612" width="12.28515625" style="28" customWidth="1"/>
    <col min="4613" max="4613" width="13.42578125" style="28" customWidth="1"/>
    <col min="4614" max="4614" width="13" style="28" customWidth="1"/>
    <col min="4615" max="4615" width="12" style="28" customWidth="1"/>
    <col min="4616" max="4616" width="15.140625" style="28" customWidth="1"/>
    <col min="4617" max="4618" width="16" style="28" customWidth="1"/>
    <col min="4619" max="4619" width="6.140625" style="28" customWidth="1"/>
    <col min="4620" max="4853" width="9.140625" style="28"/>
    <col min="4854" max="4854" width="3" style="28" customWidth="1"/>
    <col min="4855" max="4855" width="3.85546875" style="28" customWidth="1"/>
    <col min="4856" max="4856" width="31.42578125" style="28" customWidth="1"/>
    <col min="4857" max="4859" width="11.7109375" style="28" customWidth="1"/>
    <col min="4860" max="4860" width="6.7109375" style="28" customWidth="1"/>
    <col min="4861" max="4862" width="9.28515625" style="28" customWidth="1"/>
    <col min="4863" max="4865" width="12.140625" style="28" customWidth="1"/>
    <col min="4866" max="4866" width="14" style="28" customWidth="1"/>
    <col min="4867" max="4867" width="11.7109375" style="28" customWidth="1"/>
    <col min="4868" max="4868" width="12.28515625" style="28" customWidth="1"/>
    <col min="4869" max="4869" width="13.42578125" style="28" customWidth="1"/>
    <col min="4870" max="4870" width="13" style="28" customWidth="1"/>
    <col min="4871" max="4871" width="12" style="28" customWidth="1"/>
    <col min="4872" max="4872" width="15.140625" style="28" customWidth="1"/>
    <col min="4873" max="4874" width="16" style="28" customWidth="1"/>
    <col min="4875" max="4875" width="6.140625" style="28" customWidth="1"/>
    <col min="4876" max="5109" width="9.140625" style="28"/>
    <col min="5110" max="5110" width="3" style="28" customWidth="1"/>
    <col min="5111" max="5111" width="3.85546875" style="28" customWidth="1"/>
    <col min="5112" max="5112" width="31.42578125" style="28" customWidth="1"/>
    <col min="5113" max="5115" width="11.7109375" style="28" customWidth="1"/>
    <col min="5116" max="5116" width="6.7109375" style="28" customWidth="1"/>
    <col min="5117" max="5118" width="9.28515625" style="28" customWidth="1"/>
    <col min="5119" max="5121" width="12.140625" style="28" customWidth="1"/>
    <col min="5122" max="5122" width="14" style="28" customWidth="1"/>
    <col min="5123" max="5123" width="11.7109375" style="28" customWidth="1"/>
    <col min="5124" max="5124" width="12.28515625" style="28" customWidth="1"/>
    <col min="5125" max="5125" width="13.42578125" style="28" customWidth="1"/>
    <col min="5126" max="5126" width="13" style="28" customWidth="1"/>
    <col min="5127" max="5127" width="12" style="28" customWidth="1"/>
    <col min="5128" max="5128" width="15.140625" style="28" customWidth="1"/>
    <col min="5129" max="5130" width="16" style="28" customWidth="1"/>
    <col min="5131" max="5131" width="6.140625" style="28" customWidth="1"/>
    <col min="5132" max="5365" width="9.140625" style="28"/>
    <col min="5366" max="5366" width="3" style="28" customWidth="1"/>
    <col min="5367" max="5367" width="3.85546875" style="28" customWidth="1"/>
    <col min="5368" max="5368" width="31.42578125" style="28" customWidth="1"/>
    <col min="5369" max="5371" width="11.7109375" style="28" customWidth="1"/>
    <col min="5372" max="5372" width="6.7109375" style="28" customWidth="1"/>
    <col min="5373" max="5374" width="9.28515625" style="28" customWidth="1"/>
    <col min="5375" max="5377" width="12.140625" style="28" customWidth="1"/>
    <col min="5378" max="5378" width="14" style="28" customWidth="1"/>
    <col min="5379" max="5379" width="11.7109375" style="28" customWidth="1"/>
    <col min="5380" max="5380" width="12.28515625" style="28" customWidth="1"/>
    <col min="5381" max="5381" width="13.42578125" style="28" customWidth="1"/>
    <col min="5382" max="5382" width="13" style="28" customWidth="1"/>
    <col min="5383" max="5383" width="12" style="28" customWidth="1"/>
    <col min="5384" max="5384" width="15.140625" style="28" customWidth="1"/>
    <col min="5385" max="5386" width="16" style="28" customWidth="1"/>
    <col min="5387" max="5387" width="6.140625" style="28" customWidth="1"/>
    <col min="5388" max="5621" width="9.140625" style="28"/>
    <col min="5622" max="5622" width="3" style="28" customWidth="1"/>
    <col min="5623" max="5623" width="3.85546875" style="28" customWidth="1"/>
    <col min="5624" max="5624" width="31.42578125" style="28" customWidth="1"/>
    <col min="5625" max="5627" width="11.7109375" style="28" customWidth="1"/>
    <col min="5628" max="5628" width="6.7109375" style="28" customWidth="1"/>
    <col min="5629" max="5630" width="9.28515625" style="28" customWidth="1"/>
    <col min="5631" max="5633" width="12.140625" style="28" customWidth="1"/>
    <col min="5634" max="5634" width="14" style="28" customWidth="1"/>
    <col min="5635" max="5635" width="11.7109375" style="28" customWidth="1"/>
    <col min="5636" max="5636" width="12.28515625" style="28" customWidth="1"/>
    <col min="5637" max="5637" width="13.42578125" style="28" customWidth="1"/>
    <col min="5638" max="5638" width="13" style="28" customWidth="1"/>
    <col min="5639" max="5639" width="12" style="28" customWidth="1"/>
    <col min="5640" max="5640" width="15.140625" style="28" customWidth="1"/>
    <col min="5641" max="5642" width="16" style="28" customWidth="1"/>
    <col min="5643" max="5643" width="6.140625" style="28" customWidth="1"/>
    <col min="5644" max="5877" width="9.140625" style="28"/>
    <col min="5878" max="5878" width="3" style="28" customWidth="1"/>
    <col min="5879" max="5879" width="3.85546875" style="28" customWidth="1"/>
    <col min="5880" max="5880" width="31.42578125" style="28" customWidth="1"/>
    <col min="5881" max="5883" width="11.7109375" style="28" customWidth="1"/>
    <col min="5884" max="5884" width="6.7109375" style="28" customWidth="1"/>
    <col min="5885" max="5886" width="9.28515625" style="28" customWidth="1"/>
    <col min="5887" max="5889" width="12.140625" style="28" customWidth="1"/>
    <col min="5890" max="5890" width="14" style="28" customWidth="1"/>
    <col min="5891" max="5891" width="11.7109375" style="28" customWidth="1"/>
    <col min="5892" max="5892" width="12.28515625" style="28" customWidth="1"/>
    <col min="5893" max="5893" width="13.42578125" style="28" customWidth="1"/>
    <col min="5894" max="5894" width="13" style="28" customWidth="1"/>
    <col min="5895" max="5895" width="12" style="28" customWidth="1"/>
    <col min="5896" max="5896" width="15.140625" style="28" customWidth="1"/>
    <col min="5897" max="5898" width="16" style="28" customWidth="1"/>
    <col min="5899" max="5899" width="6.140625" style="28" customWidth="1"/>
    <col min="5900" max="6133" width="9.140625" style="28"/>
    <col min="6134" max="6134" width="3" style="28" customWidth="1"/>
    <col min="6135" max="6135" width="3.85546875" style="28" customWidth="1"/>
    <col min="6136" max="6136" width="31.42578125" style="28" customWidth="1"/>
    <col min="6137" max="6139" width="11.7109375" style="28" customWidth="1"/>
    <col min="6140" max="6140" width="6.7109375" style="28" customWidth="1"/>
    <col min="6141" max="6142" width="9.28515625" style="28" customWidth="1"/>
    <col min="6143" max="6145" width="12.140625" style="28" customWidth="1"/>
    <col min="6146" max="6146" width="14" style="28" customWidth="1"/>
    <col min="6147" max="6147" width="11.7109375" style="28" customWidth="1"/>
    <col min="6148" max="6148" width="12.28515625" style="28" customWidth="1"/>
    <col min="6149" max="6149" width="13.42578125" style="28" customWidth="1"/>
    <col min="6150" max="6150" width="13" style="28" customWidth="1"/>
    <col min="6151" max="6151" width="12" style="28" customWidth="1"/>
    <col min="6152" max="6152" width="15.140625" style="28" customWidth="1"/>
    <col min="6153" max="6154" width="16" style="28" customWidth="1"/>
    <col min="6155" max="6155" width="6.140625" style="28" customWidth="1"/>
    <col min="6156" max="6389" width="9.140625" style="28"/>
    <col min="6390" max="6390" width="3" style="28" customWidth="1"/>
    <col min="6391" max="6391" width="3.85546875" style="28" customWidth="1"/>
    <col min="6392" max="6392" width="31.42578125" style="28" customWidth="1"/>
    <col min="6393" max="6395" width="11.7109375" style="28" customWidth="1"/>
    <col min="6396" max="6396" width="6.7109375" style="28" customWidth="1"/>
    <col min="6397" max="6398" width="9.28515625" style="28" customWidth="1"/>
    <col min="6399" max="6401" width="12.140625" style="28" customWidth="1"/>
    <col min="6402" max="6402" width="14" style="28" customWidth="1"/>
    <col min="6403" max="6403" width="11.7109375" style="28" customWidth="1"/>
    <col min="6404" max="6404" width="12.28515625" style="28" customWidth="1"/>
    <col min="6405" max="6405" width="13.42578125" style="28" customWidth="1"/>
    <col min="6406" max="6406" width="13" style="28" customWidth="1"/>
    <col min="6407" max="6407" width="12" style="28" customWidth="1"/>
    <col min="6408" max="6408" width="15.140625" style="28" customWidth="1"/>
    <col min="6409" max="6410" width="16" style="28" customWidth="1"/>
    <col min="6411" max="6411" width="6.140625" style="28" customWidth="1"/>
    <col min="6412" max="6645" width="9.140625" style="28"/>
    <col min="6646" max="6646" width="3" style="28" customWidth="1"/>
    <col min="6647" max="6647" width="3.85546875" style="28" customWidth="1"/>
    <col min="6648" max="6648" width="31.42578125" style="28" customWidth="1"/>
    <col min="6649" max="6651" width="11.7109375" style="28" customWidth="1"/>
    <col min="6652" max="6652" width="6.7109375" style="28" customWidth="1"/>
    <col min="6653" max="6654" width="9.28515625" style="28" customWidth="1"/>
    <col min="6655" max="6657" width="12.140625" style="28" customWidth="1"/>
    <col min="6658" max="6658" width="14" style="28" customWidth="1"/>
    <col min="6659" max="6659" width="11.7109375" style="28" customWidth="1"/>
    <col min="6660" max="6660" width="12.28515625" style="28" customWidth="1"/>
    <col min="6661" max="6661" width="13.42578125" style="28" customWidth="1"/>
    <col min="6662" max="6662" width="13" style="28" customWidth="1"/>
    <col min="6663" max="6663" width="12" style="28" customWidth="1"/>
    <col min="6664" max="6664" width="15.140625" style="28" customWidth="1"/>
    <col min="6665" max="6666" width="16" style="28" customWidth="1"/>
    <col min="6667" max="6667" width="6.140625" style="28" customWidth="1"/>
    <col min="6668" max="6901" width="9.140625" style="28"/>
    <col min="6902" max="6902" width="3" style="28" customWidth="1"/>
    <col min="6903" max="6903" width="3.85546875" style="28" customWidth="1"/>
    <col min="6904" max="6904" width="31.42578125" style="28" customWidth="1"/>
    <col min="6905" max="6907" width="11.7109375" style="28" customWidth="1"/>
    <col min="6908" max="6908" width="6.7109375" style="28" customWidth="1"/>
    <col min="6909" max="6910" width="9.28515625" style="28" customWidth="1"/>
    <col min="6911" max="6913" width="12.140625" style="28" customWidth="1"/>
    <col min="6914" max="6914" width="14" style="28" customWidth="1"/>
    <col min="6915" max="6915" width="11.7109375" style="28" customWidth="1"/>
    <col min="6916" max="6916" width="12.28515625" style="28" customWidth="1"/>
    <col min="6917" max="6917" width="13.42578125" style="28" customWidth="1"/>
    <col min="6918" max="6918" width="13" style="28" customWidth="1"/>
    <col min="6919" max="6919" width="12" style="28" customWidth="1"/>
    <col min="6920" max="6920" width="15.140625" style="28" customWidth="1"/>
    <col min="6921" max="6922" width="16" style="28" customWidth="1"/>
    <col min="6923" max="6923" width="6.140625" style="28" customWidth="1"/>
    <col min="6924" max="7157" width="9.140625" style="28"/>
    <col min="7158" max="7158" width="3" style="28" customWidth="1"/>
    <col min="7159" max="7159" width="3.85546875" style="28" customWidth="1"/>
    <col min="7160" max="7160" width="31.42578125" style="28" customWidth="1"/>
    <col min="7161" max="7163" width="11.7109375" style="28" customWidth="1"/>
    <col min="7164" max="7164" width="6.7109375" style="28" customWidth="1"/>
    <col min="7165" max="7166" width="9.28515625" style="28" customWidth="1"/>
    <col min="7167" max="7169" width="12.140625" style="28" customWidth="1"/>
    <col min="7170" max="7170" width="14" style="28" customWidth="1"/>
    <col min="7171" max="7171" width="11.7109375" style="28" customWidth="1"/>
    <col min="7172" max="7172" width="12.28515625" style="28" customWidth="1"/>
    <col min="7173" max="7173" width="13.42578125" style="28" customWidth="1"/>
    <col min="7174" max="7174" width="13" style="28" customWidth="1"/>
    <col min="7175" max="7175" width="12" style="28" customWidth="1"/>
    <col min="7176" max="7176" width="15.140625" style="28" customWidth="1"/>
    <col min="7177" max="7178" width="16" style="28" customWidth="1"/>
    <col min="7179" max="7179" width="6.140625" style="28" customWidth="1"/>
    <col min="7180" max="7413" width="9.140625" style="28"/>
    <col min="7414" max="7414" width="3" style="28" customWidth="1"/>
    <col min="7415" max="7415" width="3.85546875" style="28" customWidth="1"/>
    <col min="7416" max="7416" width="31.42578125" style="28" customWidth="1"/>
    <col min="7417" max="7419" width="11.7109375" style="28" customWidth="1"/>
    <col min="7420" max="7420" width="6.7109375" style="28" customWidth="1"/>
    <col min="7421" max="7422" width="9.28515625" style="28" customWidth="1"/>
    <col min="7423" max="7425" width="12.140625" style="28" customWidth="1"/>
    <col min="7426" max="7426" width="14" style="28" customWidth="1"/>
    <col min="7427" max="7427" width="11.7109375" style="28" customWidth="1"/>
    <col min="7428" max="7428" width="12.28515625" style="28" customWidth="1"/>
    <col min="7429" max="7429" width="13.42578125" style="28" customWidth="1"/>
    <col min="7430" max="7430" width="13" style="28" customWidth="1"/>
    <col min="7431" max="7431" width="12" style="28" customWidth="1"/>
    <col min="7432" max="7432" width="15.140625" style="28" customWidth="1"/>
    <col min="7433" max="7434" width="16" style="28" customWidth="1"/>
    <col min="7435" max="7435" width="6.140625" style="28" customWidth="1"/>
    <col min="7436" max="7669" width="9.140625" style="28"/>
    <col min="7670" max="7670" width="3" style="28" customWidth="1"/>
    <col min="7671" max="7671" width="3.85546875" style="28" customWidth="1"/>
    <col min="7672" max="7672" width="31.42578125" style="28" customWidth="1"/>
    <col min="7673" max="7675" width="11.7109375" style="28" customWidth="1"/>
    <col min="7676" max="7676" width="6.7109375" style="28" customWidth="1"/>
    <col min="7677" max="7678" width="9.28515625" style="28" customWidth="1"/>
    <col min="7679" max="7681" width="12.140625" style="28" customWidth="1"/>
    <col min="7682" max="7682" width="14" style="28" customWidth="1"/>
    <col min="7683" max="7683" width="11.7109375" style="28" customWidth="1"/>
    <col min="7684" max="7684" width="12.28515625" style="28" customWidth="1"/>
    <col min="7685" max="7685" width="13.42578125" style="28" customWidth="1"/>
    <col min="7686" max="7686" width="13" style="28" customWidth="1"/>
    <col min="7687" max="7687" width="12" style="28" customWidth="1"/>
    <col min="7688" max="7688" width="15.140625" style="28" customWidth="1"/>
    <col min="7689" max="7690" width="16" style="28" customWidth="1"/>
    <col min="7691" max="7691" width="6.140625" style="28" customWidth="1"/>
    <col min="7692" max="7925" width="9.140625" style="28"/>
    <col min="7926" max="7926" width="3" style="28" customWidth="1"/>
    <col min="7927" max="7927" width="3.85546875" style="28" customWidth="1"/>
    <col min="7928" max="7928" width="31.42578125" style="28" customWidth="1"/>
    <col min="7929" max="7931" width="11.7109375" style="28" customWidth="1"/>
    <col min="7932" max="7932" width="6.7109375" style="28" customWidth="1"/>
    <col min="7933" max="7934" width="9.28515625" style="28" customWidth="1"/>
    <col min="7935" max="7937" width="12.140625" style="28" customWidth="1"/>
    <col min="7938" max="7938" width="14" style="28" customWidth="1"/>
    <col min="7939" max="7939" width="11.7109375" style="28" customWidth="1"/>
    <col min="7940" max="7940" width="12.28515625" style="28" customWidth="1"/>
    <col min="7941" max="7941" width="13.42578125" style="28" customWidth="1"/>
    <col min="7942" max="7942" width="13" style="28" customWidth="1"/>
    <col min="7943" max="7943" width="12" style="28" customWidth="1"/>
    <col min="7944" max="7944" width="15.140625" style="28" customWidth="1"/>
    <col min="7945" max="7946" width="16" style="28" customWidth="1"/>
    <col min="7947" max="7947" width="6.140625" style="28" customWidth="1"/>
    <col min="7948" max="8181" width="9.140625" style="28"/>
    <col min="8182" max="8182" width="3" style="28" customWidth="1"/>
    <col min="8183" max="8183" width="3.85546875" style="28" customWidth="1"/>
    <col min="8184" max="8184" width="31.42578125" style="28" customWidth="1"/>
    <col min="8185" max="8187" width="11.7109375" style="28" customWidth="1"/>
    <col min="8188" max="8188" width="6.7109375" style="28" customWidth="1"/>
    <col min="8189" max="8190" width="9.28515625" style="28" customWidth="1"/>
    <col min="8191" max="8193" width="12.140625" style="28" customWidth="1"/>
    <col min="8194" max="8194" width="14" style="28" customWidth="1"/>
    <col min="8195" max="8195" width="11.7109375" style="28" customWidth="1"/>
    <col min="8196" max="8196" width="12.28515625" style="28" customWidth="1"/>
    <col min="8197" max="8197" width="13.42578125" style="28" customWidth="1"/>
    <col min="8198" max="8198" width="13" style="28" customWidth="1"/>
    <col min="8199" max="8199" width="12" style="28" customWidth="1"/>
    <col min="8200" max="8200" width="15.140625" style="28" customWidth="1"/>
    <col min="8201" max="8202" width="16" style="28" customWidth="1"/>
    <col min="8203" max="8203" width="6.140625" style="28" customWidth="1"/>
    <col min="8204" max="8437" width="9.140625" style="28"/>
    <col min="8438" max="8438" width="3" style="28" customWidth="1"/>
    <col min="8439" max="8439" width="3.85546875" style="28" customWidth="1"/>
    <col min="8440" max="8440" width="31.42578125" style="28" customWidth="1"/>
    <col min="8441" max="8443" width="11.7109375" style="28" customWidth="1"/>
    <col min="8444" max="8444" width="6.7109375" style="28" customWidth="1"/>
    <col min="8445" max="8446" width="9.28515625" style="28" customWidth="1"/>
    <col min="8447" max="8449" width="12.140625" style="28" customWidth="1"/>
    <col min="8450" max="8450" width="14" style="28" customWidth="1"/>
    <col min="8451" max="8451" width="11.7109375" style="28" customWidth="1"/>
    <col min="8452" max="8452" width="12.28515625" style="28" customWidth="1"/>
    <col min="8453" max="8453" width="13.42578125" style="28" customWidth="1"/>
    <col min="8454" max="8454" width="13" style="28" customWidth="1"/>
    <col min="8455" max="8455" width="12" style="28" customWidth="1"/>
    <col min="8456" max="8456" width="15.140625" style="28" customWidth="1"/>
    <col min="8457" max="8458" width="16" style="28" customWidth="1"/>
    <col min="8459" max="8459" width="6.140625" style="28" customWidth="1"/>
    <col min="8460" max="8693" width="9.140625" style="28"/>
    <col min="8694" max="8694" width="3" style="28" customWidth="1"/>
    <col min="8695" max="8695" width="3.85546875" style="28" customWidth="1"/>
    <col min="8696" max="8696" width="31.42578125" style="28" customWidth="1"/>
    <col min="8697" max="8699" width="11.7109375" style="28" customWidth="1"/>
    <col min="8700" max="8700" width="6.7109375" style="28" customWidth="1"/>
    <col min="8701" max="8702" width="9.28515625" style="28" customWidth="1"/>
    <col min="8703" max="8705" width="12.140625" style="28" customWidth="1"/>
    <col min="8706" max="8706" width="14" style="28" customWidth="1"/>
    <col min="8707" max="8707" width="11.7109375" style="28" customWidth="1"/>
    <col min="8708" max="8708" width="12.28515625" style="28" customWidth="1"/>
    <col min="8709" max="8709" width="13.42578125" style="28" customWidth="1"/>
    <col min="8710" max="8710" width="13" style="28" customWidth="1"/>
    <col min="8711" max="8711" width="12" style="28" customWidth="1"/>
    <col min="8712" max="8712" width="15.140625" style="28" customWidth="1"/>
    <col min="8713" max="8714" width="16" style="28" customWidth="1"/>
    <col min="8715" max="8715" width="6.140625" style="28" customWidth="1"/>
    <col min="8716" max="8949" width="9.140625" style="28"/>
    <col min="8950" max="8950" width="3" style="28" customWidth="1"/>
    <col min="8951" max="8951" width="3.85546875" style="28" customWidth="1"/>
    <col min="8952" max="8952" width="31.42578125" style="28" customWidth="1"/>
    <col min="8953" max="8955" width="11.7109375" style="28" customWidth="1"/>
    <col min="8956" max="8956" width="6.7109375" style="28" customWidth="1"/>
    <col min="8957" max="8958" width="9.28515625" style="28" customWidth="1"/>
    <col min="8959" max="8961" width="12.140625" style="28" customWidth="1"/>
    <col min="8962" max="8962" width="14" style="28" customWidth="1"/>
    <col min="8963" max="8963" width="11.7109375" style="28" customWidth="1"/>
    <col min="8964" max="8964" width="12.28515625" style="28" customWidth="1"/>
    <col min="8965" max="8965" width="13.42578125" style="28" customWidth="1"/>
    <col min="8966" max="8966" width="13" style="28" customWidth="1"/>
    <col min="8967" max="8967" width="12" style="28" customWidth="1"/>
    <col min="8968" max="8968" width="15.140625" style="28" customWidth="1"/>
    <col min="8969" max="8970" width="16" style="28" customWidth="1"/>
    <col min="8971" max="8971" width="6.140625" style="28" customWidth="1"/>
    <col min="8972" max="9205" width="9.140625" style="28"/>
    <col min="9206" max="9206" width="3" style="28" customWidth="1"/>
    <col min="9207" max="9207" width="3.85546875" style="28" customWidth="1"/>
    <col min="9208" max="9208" width="31.42578125" style="28" customWidth="1"/>
    <col min="9209" max="9211" width="11.7109375" style="28" customWidth="1"/>
    <col min="9212" max="9212" width="6.7109375" style="28" customWidth="1"/>
    <col min="9213" max="9214" width="9.28515625" style="28" customWidth="1"/>
    <col min="9215" max="9217" width="12.140625" style="28" customWidth="1"/>
    <col min="9218" max="9218" width="14" style="28" customWidth="1"/>
    <col min="9219" max="9219" width="11.7109375" style="28" customWidth="1"/>
    <col min="9220" max="9220" width="12.28515625" style="28" customWidth="1"/>
    <col min="9221" max="9221" width="13.42578125" style="28" customWidth="1"/>
    <col min="9222" max="9222" width="13" style="28" customWidth="1"/>
    <col min="9223" max="9223" width="12" style="28" customWidth="1"/>
    <col min="9224" max="9224" width="15.140625" style="28" customWidth="1"/>
    <col min="9225" max="9226" width="16" style="28" customWidth="1"/>
    <col min="9227" max="9227" width="6.140625" style="28" customWidth="1"/>
    <col min="9228" max="9461" width="9.140625" style="28"/>
    <col min="9462" max="9462" width="3" style="28" customWidth="1"/>
    <col min="9463" max="9463" width="3.85546875" style="28" customWidth="1"/>
    <col min="9464" max="9464" width="31.42578125" style="28" customWidth="1"/>
    <col min="9465" max="9467" width="11.7109375" style="28" customWidth="1"/>
    <col min="9468" max="9468" width="6.7109375" style="28" customWidth="1"/>
    <col min="9469" max="9470" width="9.28515625" style="28" customWidth="1"/>
    <col min="9471" max="9473" width="12.140625" style="28" customWidth="1"/>
    <col min="9474" max="9474" width="14" style="28" customWidth="1"/>
    <col min="9475" max="9475" width="11.7109375" style="28" customWidth="1"/>
    <col min="9476" max="9476" width="12.28515625" style="28" customWidth="1"/>
    <col min="9477" max="9477" width="13.42578125" style="28" customWidth="1"/>
    <col min="9478" max="9478" width="13" style="28" customWidth="1"/>
    <col min="9479" max="9479" width="12" style="28" customWidth="1"/>
    <col min="9480" max="9480" width="15.140625" style="28" customWidth="1"/>
    <col min="9481" max="9482" width="16" style="28" customWidth="1"/>
    <col min="9483" max="9483" width="6.140625" style="28" customWidth="1"/>
    <col min="9484" max="9717" width="9.140625" style="28"/>
    <col min="9718" max="9718" width="3" style="28" customWidth="1"/>
    <col min="9719" max="9719" width="3.85546875" style="28" customWidth="1"/>
    <col min="9720" max="9720" width="31.42578125" style="28" customWidth="1"/>
    <col min="9721" max="9723" width="11.7109375" style="28" customWidth="1"/>
    <col min="9724" max="9724" width="6.7109375" style="28" customWidth="1"/>
    <col min="9725" max="9726" width="9.28515625" style="28" customWidth="1"/>
    <col min="9727" max="9729" width="12.140625" style="28" customWidth="1"/>
    <col min="9730" max="9730" width="14" style="28" customWidth="1"/>
    <col min="9731" max="9731" width="11.7109375" style="28" customWidth="1"/>
    <col min="9732" max="9732" width="12.28515625" style="28" customWidth="1"/>
    <col min="9733" max="9733" width="13.42578125" style="28" customWidth="1"/>
    <col min="9734" max="9734" width="13" style="28" customWidth="1"/>
    <col min="9735" max="9735" width="12" style="28" customWidth="1"/>
    <col min="9736" max="9736" width="15.140625" style="28" customWidth="1"/>
    <col min="9737" max="9738" width="16" style="28" customWidth="1"/>
    <col min="9739" max="9739" width="6.140625" style="28" customWidth="1"/>
    <col min="9740" max="9973" width="9.140625" style="28"/>
    <col min="9974" max="9974" width="3" style="28" customWidth="1"/>
    <col min="9975" max="9975" width="3.85546875" style="28" customWidth="1"/>
    <col min="9976" max="9976" width="31.42578125" style="28" customWidth="1"/>
    <col min="9977" max="9979" width="11.7109375" style="28" customWidth="1"/>
    <col min="9980" max="9980" width="6.7109375" style="28" customWidth="1"/>
    <col min="9981" max="9982" width="9.28515625" style="28" customWidth="1"/>
    <col min="9983" max="9985" width="12.140625" style="28" customWidth="1"/>
    <col min="9986" max="9986" width="14" style="28" customWidth="1"/>
    <col min="9987" max="9987" width="11.7109375" style="28" customWidth="1"/>
    <col min="9988" max="9988" width="12.28515625" style="28" customWidth="1"/>
    <col min="9989" max="9989" width="13.42578125" style="28" customWidth="1"/>
    <col min="9990" max="9990" width="13" style="28" customWidth="1"/>
    <col min="9991" max="9991" width="12" style="28" customWidth="1"/>
    <col min="9992" max="9992" width="15.140625" style="28" customWidth="1"/>
    <col min="9993" max="9994" width="16" style="28" customWidth="1"/>
    <col min="9995" max="9995" width="6.140625" style="28" customWidth="1"/>
    <col min="9996" max="10229" width="9.140625" style="28"/>
    <col min="10230" max="10230" width="3" style="28" customWidth="1"/>
    <col min="10231" max="10231" width="3.85546875" style="28" customWidth="1"/>
    <col min="10232" max="10232" width="31.42578125" style="28" customWidth="1"/>
    <col min="10233" max="10235" width="11.7109375" style="28" customWidth="1"/>
    <col min="10236" max="10236" width="6.7109375" style="28" customWidth="1"/>
    <col min="10237" max="10238" width="9.28515625" style="28" customWidth="1"/>
    <col min="10239" max="10241" width="12.140625" style="28" customWidth="1"/>
    <col min="10242" max="10242" width="14" style="28" customWidth="1"/>
    <col min="10243" max="10243" width="11.7109375" style="28" customWidth="1"/>
    <col min="10244" max="10244" width="12.28515625" style="28" customWidth="1"/>
    <col min="10245" max="10245" width="13.42578125" style="28" customWidth="1"/>
    <col min="10246" max="10246" width="13" style="28" customWidth="1"/>
    <col min="10247" max="10247" width="12" style="28" customWidth="1"/>
    <col min="10248" max="10248" width="15.140625" style="28" customWidth="1"/>
    <col min="10249" max="10250" width="16" style="28" customWidth="1"/>
    <col min="10251" max="10251" width="6.140625" style="28" customWidth="1"/>
    <col min="10252" max="10485" width="9.140625" style="28"/>
    <col min="10486" max="10486" width="3" style="28" customWidth="1"/>
    <col min="10487" max="10487" width="3.85546875" style="28" customWidth="1"/>
    <col min="10488" max="10488" width="31.42578125" style="28" customWidth="1"/>
    <col min="10489" max="10491" width="11.7109375" style="28" customWidth="1"/>
    <col min="10492" max="10492" width="6.7109375" style="28" customWidth="1"/>
    <col min="10493" max="10494" width="9.28515625" style="28" customWidth="1"/>
    <col min="10495" max="10497" width="12.140625" style="28" customWidth="1"/>
    <col min="10498" max="10498" width="14" style="28" customWidth="1"/>
    <col min="10499" max="10499" width="11.7109375" style="28" customWidth="1"/>
    <col min="10500" max="10500" width="12.28515625" style="28" customWidth="1"/>
    <col min="10501" max="10501" width="13.42578125" style="28" customWidth="1"/>
    <col min="10502" max="10502" width="13" style="28" customWidth="1"/>
    <col min="10503" max="10503" width="12" style="28" customWidth="1"/>
    <col min="10504" max="10504" width="15.140625" style="28" customWidth="1"/>
    <col min="10505" max="10506" width="16" style="28" customWidth="1"/>
    <col min="10507" max="10507" width="6.140625" style="28" customWidth="1"/>
    <col min="10508" max="10741" width="9.140625" style="28"/>
    <col min="10742" max="10742" width="3" style="28" customWidth="1"/>
    <col min="10743" max="10743" width="3.85546875" style="28" customWidth="1"/>
    <col min="10744" max="10744" width="31.42578125" style="28" customWidth="1"/>
    <col min="10745" max="10747" width="11.7109375" style="28" customWidth="1"/>
    <col min="10748" max="10748" width="6.7109375" style="28" customWidth="1"/>
    <col min="10749" max="10750" width="9.28515625" style="28" customWidth="1"/>
    <col min="10751" max="10753" width="12.140625" style="28" customWidth="1"/>
    <col min="10754" max="10754" width="14" style="28" customWidth="1"/>
    <col min="10755" max="10755" width="11.7109375" style="28" customWidth="1"/>
    <col min="10756" max="10756" width="12.28515625" style="28" customWidth="1"/>
    <col min="10757" max="10757" width="13.42578125" style="28" customWidth="1"/>
    <col min="10758" max="10758" width="13" style="28" customWidth="1"/>
    <col min="10759" max="10759" width="12" style="28" customWidth="1"/>
    <col min="10760" max="10760" width="15.140625" style="28" customWidth="1"/>
    <col min="10761" max="10762" width="16" style="28" customWidth="1"/>
    <col min="10763" max="10763" width="6.140625" style="28" customWidth="1"/>
    <col min="10764" max="10997" width="9.140625" style="28"/>
    <col min="10998" max="10998" width="3" style="28" customWidth="1"/>
    <col min="10999" max="10999" width="3.85546875" style="28" customWidth="1"/>
    <col min="11000" max="11000" width="31.42578125" style="28" customWidth="1"/>
    <col min="11001" max="11003" width="11.7109375" style="28" customWidth="1"/>
    <col min="11004" max="11004" width="6.7109375" style="28" customWidth="1"/>
    <col min="11005" max="11006" width="9.28515625" style="28" customWidth="1"/>
    <col min="11007" max="11009" width="12.140625" style="28" customWidth="1"/>
    <col min="11010" max="11010" width="14" style="28" customWidth="1"/>
    <col min="11011" max="11011" width="11.7109375" style="28" customWidth="1"/>
    <col min="11012" max="11012" width="12.28515625" style="28" customWidth="1"/>
    <col min="11013" max="11013" width="13.42578125" style="28" customWidth="1"/>
    <col min="11014" max="11014" width="13" style="28" customWidth="1"/>
    <col min="11015" max="11015" width="12" style="28" customWidth="1"/>
    <col min="11016" max="11016" width="15.140625" style="28" customWidth="1"/>
    <col min="11017" max="11018" width="16" style="28" customWidth="1"/>
    <col min="11019" max="11019" width="6.140625" style="28" customWidth="1"/>
    <col min="11020" max="11253" width="9.140625" style="28"/>
    <col min="11254" max="11254" width="3" style="28" customWidth="1"/>
    <col min="11255" max="11255" width="3.85546875" style="28" customWidth="1"/>
    <col min="11256" max="11256" width="31.42578125" style="28" customWidth="1"/>
    <col min="11257" max="11259" width="11.7109375" style="28" customWidth="1"/>
    <col min="11260" max="11260" width="6.7109375" style="28" customWidth="1"/>
    <col min="11261" max="11262" width="9.28515625" style="28" customWidth="1"/>
    <col min="11263" max="11265" width="12.140625" style="28" customWidth="1"/>
    <col min="11266" max="11266" width="14" style="28" customWidth="1"/>
    <col min="11267" max="11267" width="11.7109375" style="28" customWidth="1"/>
    <col min="11268" max="11268" width="12.28515625" style="28" customWidth="1"/>
    <col min="11269" max="11269" width="13.42578125" style="28" customWidth="1"/>
    <col min="11270" max="11270" width="13" style="28" customWidth="1"/>
    <col min="11271" max="11271" width="12" style="28" customWidth="1"/>
    <col min="11272" max="11272" width="15.140625" style="28" customWidth="1"/>
    <col min="11273" max="11274" width="16" style="28" customWidth="1"/>
    <col min="11275" max="11275" width="6.140625" style="28" customWidth="1"/>
    <col min="11276" max="11509" width="9.140625" style="28"/>
    <col min="11510" max="11510" width="3" style="28" customWidth="1"/>
    <col min="11511" max="11511" width="3.85546875" style="28" customWidth="1"/>
    <col min="11512" max="11512" width="31.42578125" style="28" customWidth="1"/>
    <col min="11513" max="11515" width="11.7109375" style="28" customWidth="1"/>
    <col min="11516" max="11516" width="6.7109375" style="28" customWidth="1"/>
    <col min="11517" max="11518" width="9.28515625" style="28" customWidth="1"/>
    <col min="11519" max="11521" width="12.140625" style="28" customWidth="1"/>
    <col min="11522" max="11522" width="14" style="28" customWidth="1"/>
    <col min="11523" max="11523" width="11.7109375" style="28" customWidth="1"/>
    <col min="11524" max="11524" width="12.28515625" style="28" customWidth="1"/>
    <col min="11525" max="11525" width="13.42578125" style="28" customWidth="1"/>
    <col min="11526" max="11526" width="13" style="28" customWidth="1"/>
    <col min="11527" max="11527" width="12" style="28" customWidth="1"/>
    <col min="11528" max="11528" width="15.140625" style="28" customWidth="1"/>
    <col min="11529" max="11530" width="16" style="28" customWidth="1"/>
    <col min="11531" max="11531" width="6.140625" style="28" customWidth="1"/>
    <col min="11532" max="11765" width="9.140625" style="28"/>
    <col min="11766" max="11766" width="3" style="28" customWidth="1"/>
    <col min="11767" max="11767" width="3.85546875" style="28" customWidth="1"/>
    <col min="11768" max="11768" width="31.42578125" style="28" customWidth="1"/>
    <col min="11769" max="11771" width="11.7109375" style="28" customWidth="1"/>
    <col min="11772" max="11772" width="6.7109375" style="28" customWidth="1"/>
    <col min="11773" max="11774" width="9.28515625" style="28" customWidth="1"/>
    <col min="11775" max="11777" width="12.140625" style="28" customWidth="1"/>
    <col min="11778" max="11778" width="14" style="28" customWidth="1"/>
    <col min="11779" max="11779" width="11.7109375" style="28" customWidth="1"/>
    <col min="11780" max="11780" width="12.28515625" style="28" customWidth="1"/>
    <col min="11781" max="11781" width="13.42578125" style="28" customWidth="1"/>
    <col min="11782" max="11782" width="13" style="28" customWidth="1"/>
    <col min="11783" max="11783" width="12" style="28" customWidth="1"/>
    <col min="11784" max="11784" width="15.140625" style="28" customWidth="1"/>
    <col min="11785" max="11786" width="16" style="28" customWidth="1"/>
    <col min="11787" max="11787" width="6.140625" style="28" customWidth="1"/>
    <col min="11788" max="12021" width="9.140625" style="28"/>
    <col min="12022" max="12022" width="3" style="28" customWidth="1"/>
    <col min="12023" max="12023" width="3.85546875" style="28" customWidth="1"/>
    <col min="12024" max="12024" width="31.42578125" style="28" customWidth="1"/>
    <col min="12025" max="12027" width="11.7109375" style="28" customWidth="1"/>
    <col min="12028" max="12028" width="6.7109375" style="28" customWidth="1"/>
    <col min="12029" max="12030" width="9.28515625" style="28" customWidth="1"/>
    <col min="12031" max="12033" width="12.140625" style="28" customWidth="1"/>
    <col min="12034" max="12034" width="14" style="28" customWidth="1"/>
    <col min="12035" max="12035" width="11.7109375" style="28" customWidth="1"/>
    <col min="12036" max="12036" width="12.28515625" style="28" customWidth="1"/>
    <col min="12037" max="12037" width="13.42578125" style="28" customWidth="1"/>
    <col min="12038" max="12038" width="13" style="28" customWidth="1"/>
    <col min="12039" max="12039" width="12" style="28" customWidth="1"/>
    <col min="12040" max="12040" width="15.140625" style="28" customWidth="1"/>
    <col min="12041" max="12042" width="16" style="28" customWidth="1"/>
    <col min="12043" max="12043" width="6.140625" style="28" customWidth="1"/>
    <col min="12044" max="12277" width="9.140625" style="28"/>
    <col min="12278" max="12278" width="3" style="28" customWidth="1"/>
    <col min="12279" max="12279" width="3.85546875" style="28" customWidth="1"/>
    <col min="12280" max="12280" width="31.42578125" style="28" customWidth="1"/>
    <col min="12281" max="12283" width="11.7109375" style="28" customWidth="1"/>
    <col min="12284" max="12284" width="6.7109375" style="28" customWidth="1"/>
    <col min="12285" max="12286" width="9.28515625" style="28" customWidth="1"/>
    <col min="12287" max="12289" width="12.140625" style="28" customWidth="1"/>
    <col min="12290" max="12290" width="14" style="28" customWidth="1"/>
    <col min="12291" max="12291" width="11.7109375" style="28" customWidth="1"/>
    <col min="12292" max="12292" width="12.28515625" style="28" customWidth="1"/>
    <col min="12293" max="12293" width="13.42578125" style="28" customWidth="1"/>
    <col min="12294" max="12294" width="13" style="28" customWidth="1"/>
    <col min="12295" max="12295" width="12" style="28" customWidth="1"/>
    <col min="12296" max="12296" width="15.140625" style="28" customWidth="1"/>
    <col min="12297" max="12298" width="16" style="28" customWidth="1"/>
    <col min="12299" max="12299" width="6.140625" style="28" customWidth="1"/>
    <col min="12300" max="12533" width="9.140625" style="28"/>
    <col min="12534" max="12534" width="3" style="28" customWidth="1"/>
    <col min="12535" max="12535" width="3.85546875" style="28" customWidth="1"/>
    <col min="12536" max="12536" width="31.42578125" style="28" customWidth="1"/>
    <col min="12537" max="12539" width="11.7109375" style="28" customWidth="1"/>
    <col min="12540" max="12540" width="6.7109375" style="28" customWidth="1"/>
    <col min="12541" max="12542" width="9.28515625" style="28" customWidth="1"/>
    <col min="12543" max="12545" width="12.140625" style="28" customWidth="1"/>
    <col min="12546" max="12546" width="14" style="28" customWidth="1"/>
    <col min="12547" max="12547" width="11.7109375" style="28" customWidth="1"/>
    <col min="12548" max="12548" width="12.28515625" style="28" customWidth="1"/>
    <col min="12549" max="12549" width="13.42578125" style="28" customWidth="1"/>
    <col min="12550" max="12550" width="13" style="28" customWidth="1"/>
    <col min="12551" max="12551" width="12" style="28" customWidth="1"/>
    <col min="12552" max="12552" width="15.140625" style="28" customWidth="1"/>
    <col min="12553" max="12554" width="16" style="28" customWidth="1"/>
    <col min="12555" max="12555" width="6.140625" style="28" customWidth="1"/>
    <col min="12556" max="12789" width="9.140625" style="28"/>
    <col min="12790" max="12790" width="3" style="28" customWidth="1"/>
    <col min="12791" max="12791" width="3.85546875" style="28" customWidth="1"/>
    <col min="12792" max="12792" width="31.42578125" style="28" customWidth="1"/>
    <col min="12793" max="12795" width="11.7109375" style="28" customWidth="1"/>
    <col min="12796" max="12796" width="6.7109375" style="28" customWidth="1"/>
    <col min="12797" max="12798" width="9.28515625" style="28" customWidth="1"/>
    <col min="12799" max="12801" width="12.140625" style="28" customWidth="1"/>
    <col min="12802" max="12802" width="14" style="28" customWidth="1"/>
    <col min="12803" max="12803" width="11.7109375" style="28" customWidth="1"/>
    <col min="12804" max="12804" width="12.28515625" style="28" customWidth="1"/>
    <col min="12805" max="12805" width="13.42578125" style="28" customWidth="1"/>
    <col min="12806" max="12806" width="13" style="28" customWidth="1"/>
    <col min="12807" max="12807" width="12" style="28" customWidth="1"/>
    <col min="12808" max="12808" width="15.140625" style="28" customWidth="1"/>
    <col min="12809" max="12810" width="16" style="28" customWidth="1"/>
    <col min="12811" max="12811" width="6.140625" style="28" customWidth="1"/>
    <col min="12812" max="13045" width="9.140625" style="28"/>
    <col min="13046" max="13046" width="3" style="28" customWidth="1"/>
    <col min="13047" max="13047" width="3.85546875" style="28" customWidth="1"/>
    <col min="13048" max="13048" width="31.42578125" style="28" customWidth="1"/>
    <col min="13049" max="13051" width="11.7109375" style="28" customWidth="1"/>
    <col min="13052" max="13052" width="6.7109375" style="28" customWidth="1"/>
    <col min="13053" max="13054" width="9.28515625" style="28" customWidth="1"/>
    <col min="13055" max="13057" width="12.140625" style="28" customWidth="1"/>
    <col min="13058" max="13058" width="14" style="28" customWidth="1"/>
    <col min="13059" max="13059" width="11.7109375" style="28" customWidth="1"/>
    <col min="13060" max="13060" width="12.28515625" style="28" customWidth="1"/>
    <col min="13061" max="13061" width="13.42578125" style="28" customWidth="1"/>
    <col min="13062" max="13062" width="13" style="28" customWidth="1"/>
    <col min="13063" max="13063" width="12" style="28" customWidth="1"/>
    <col min="13064" max="13064" width="15.140625" style="28" customWidth="1"/>
    <col min="13065" max="13066" width="16" style="28" customWidth="1"/>
    <col min="13067" max="13067" width="6.140625" style="28" customWidth="1"/>
    <col min="13068" max="13301" width="9.140625" style="28"/>
    <col min="13302" max="13302" width="3" style="28" customWidth="1"/>
    <col min="13303" max="13303" width="3.85546875" style="28" customWidth="1"/>
    <col min="13304" max="13304" width="31.42578125" style="28" customWidth="1"/>
    <col min="13305" max="13307" width="11.7109375" style="28" customWidth="1"/>
    <col min="13308" max="13308" width="6.7109375" style="28" customWidth="1"/>
    <col min="13309" max="13310" width="9.28515625" style="28" customWidth="1"/>
    <col min="13311" max="13313" width="12.140625" style="28" customWidth="1"/>
    <col min="13314" max="13314" width="14" style="28" customWidth="1"/>
    <col min="13315" max="13315" width="11.7109375" style="28" customWidth="1"/>
    <col min="13316" max="13316" width="12.28515625" style="28" customWidth="1"/>
    <col min="13317" max="13317" width="13.42578125" style="28" customWidth="1"/>
    <col min="13318" max="13318" width="13" style="28" customWidth="1"/>
    <col min="13319" max="13319" width="12" style="28" customWidth="1"/>
    <col min="13320" max="13320" width="15.140625" style="28" customWidth="1"/>
    <col min="13321" max="13322" width="16" style="28" customWidth="1"/>
    <col min="13323" max="13323" width="6.140625" style="28" customWidth="1"/>
    <col min="13324" max="13557" width="9.140625" style="28"/>
    <col min="13558" max="13558" width="3" style="28" customWidth="1"/>
    <col min="13559" max="13559" width="3.85546875" style="28" customWidth="1"/>
    <col min="13560" max="13560" width="31.42578125" style="28" customWidth="1"/>
    <col min="13561" max="13563" width="11.7109375" style="28" customWidth="1"/>
    <col min="13564" max="13564" width="6.7109375" style="28" customWidth="1"/>
    <col min="13565" max="13566" width="9.28515625" style="28" customWidth="1"/>
    <col min="13567" max="13569" width="12.140625" style="28" customWidth="1"/>
    <col min="13570" max="13570" width="14" style="28" customWidth="1"/>
    <col min="13571" max="13571" width="11.7109375" style="28" customWidth="1"/>
    <col min="13572" max="13572" width="12.28515625" style="28" customWidth="1"/>
    <col min="13573" max="13573" width="13.42578125" style="28" customWidth="1"/>
    <col min="13574" max="13574" width="13" style="28" customWidth="1"/>
    <col min="13575" max="13575" width="12" style="28" customWidth="1"/>
    <col min="13576" max="13576" width="15.140625" style="28" customWidth="1"/>
    <col min="13577" max="13578" width="16" style="28" customWidth="1"/>
    <col min="13579" max="13579" width="6.140625" style="28" customWidth="1"/>
    <col min="13580" max="13813" width="9.140625" style="28"/>
    <col min="13814" max="13814" width="3" style="28" customWidth="1"/>
    <col min="13815" max="13815" width="3.85546875" style="28" customWidth="1"/>
    <col min="13816" max="13816" width="31.42578125" style="28" customWidth="1"/>
    <col min="13817" max="13819" width="11.7109375" style="28" customWidth="1"/>
    <col min="13820" max="13820" width="6.7109375" style="28" customWidth="1"/>
    <col min="13821" max="13822" width="9.28515625" style="28" customWidth="1"/>
    <col min="13823" max="13825" width="12.140625" style="28" customWidth="1"/>
    <col min="13826" max="13826" width="14" style="28" customWidth="1"/>
    <col min="13827" max="13827" width="11.7109375" style="28" customWidth="1"/>
    <col min="13828" max="13828" width="12.28515625" style="28" customWidth="1"/>
    <col min="13829" max="13829" width="13.42578125" style="28" customWidth="1"/>
    <col min="13830" max="13830" width="13" style="28" customWidth="1"/>
    <col min="13831" max="13831" width="12" style="28" customWidth="1"/>
    <col min="13832" max="13832" width="15.140625" style="28" customWidth="1"/>
    <col min="13833" max="13834" width="16" style="28" customWidth="1"/>
    <col min="13835" max="13835" width="6.140625" style="28" customWidth="1"/>
    <col min="13836" max="14069" width="9.140625" style="28"/>
    <col min="14070" max="14070" width="3" style="28" customWidth="1"/>
    <col min="14071" max="14071" width="3.85546875" style="28" customWidth="1"/>
    <col min="14072" max="14072" width="31.42578125" style="28" customWidth="1"/>
    <col min="14073" max="14075" width="11.7109375" style="28" customWidth="1"/>
    <col min="14076" max="14076" width="6.7109375" style="28" customWidth="1"/>
    <col min="14077" max="14078" width="9.28515625" style="28" customWidth="1"/>
    <col min="14079" max="14081" width="12.140625" style="28" customWidth="1"/>
    <col min="14082" max="14082" width="14" style="28" customWidth="1"/>
    <col min="14083" max="14083" width="11.7109375" style="28" customWidth="1"/>
    <col min="14084" max="14084" width="12.28515625" style="28" customWidth="1"/>
    <col min="14085" max="14085" width="13.42578125" style="28" customWidth="1"/>
    <col min="14086" max="14086" width="13" style="28" customWidth="1"/>
    <col min="14087" max="14087" width="12" style="28" customWidth="1"/>
    <col min="14088" max="14088" width="15.140625" style="28" customWidth="1"/>
    <col min="14089" max="14090" width="16" style="28" customWidth="1"/>
    <col min="14091" max="14091" width="6.140625" style="28" customWidth="1"/>
    <col min="14092" max="14325" width="9.140625" style="28"/>
    <col min="14326" max="14326" width="3" style="28" customWidth="1"/>
    <col min="14327" max="14327" width="3.85546875" style="28" customWidth="1"/>
    <col min="14328" max="14328" width="31.42578125" style="28" customWidth="1"/>
    <col min="14329" max="14331" width="11.7109375" style="28" customWidth="1"/>
    <col min="14332" max="14332" width="6.7109375" style="28" customWidth="1"/>
    <col min="14333" max="14334" width="9.28515625" style="28" customWidth="1"/>
    <col min="14335" max="14337" width="12.140625" style="28" customWidth="1"/>
    <col min="14338" max="14338" width="14" style="28" customWidth="1"/>
    <col min="14339" max="14339" width="11.7109375" style="28" customWidth="1"/>
    <col min="14340" max="14340" width="12.28515625" style="28" customWidth="1"/>
    <col min="14341" max="14341" width="13.42578125" style="28" customWidth="1"/>
    <col min="14342" max="14342" width="13" style="28" customWidth="1"/>
    <col min="14343" max="14343" width="12" style="28" customWidth="1"/>
    <col min="14344" max="14344" width="15.140625" style="28" customWidth="1"/>
    <col min="14345" max="14346" width="16" style="28" customWidth="1"/>
    <col min="14347" max="14347" width="6.140625" style="28" customWidth="1"/>
    <col min="14348" max="14581" width="9.140625" style="28"/>
    <col min="14582" max="14582" width="3" style="28" customWidth="1"/>
    <col min="14583" max="14583" width="3.85546875" style="28" customWidth="1"/>
    <col min="14584" max="14584" width="31.42578125" style="28" customWidth="1"/>
    <col min="14585" max="14587" width="11.7109375" style="28" customWidth="1"/>
    <col min="14588" max="14588" width="6.7109375" style="28" customWidth="1"/>
    <col min="14589" max="14590" width="9.28515625" style="28" customWidth="1"/>
    <col min="14591" max="14593" width="12.140625" style="28" customWidth="1"/>
    <col min="14594" max="14594" width="14" style="28" customWidth="1"/>
    <col min="14595" max="14595" width="11.7109375" style="28" customWidth="1"/>
    <col min="14596" max="14596" width="12.28515625" style="28" customWidth="1"/>
    <col min="14597" max="14597" width="13.42578125" style="28" customWidth="1"/>
    <col min="14598" max="14598" width="13" style="28" customWidth="1"/>
    <col min="14599" max="14599" width="12" style="28" customWidth="1"/>
    <col min="14600" max="14600" width="15.140625" style="28" customWidth="1"/>
    <col min="14601" max="14602" width="16" style="28" customWidth="1"/>
    <col min="14603" max="14603" width="6.140625" style="28" customWidth="1"/>
    <col min="14604" max="14837" width="9.140625" style="28"/>
    <col min="14838" max="14838" width="3" style="28" customWidth="1"/>
    <col min="14839" max="14839" width="3.85546875" style="28" customWidth="1"/>
    <col min="14840" max="14840" width="31.42578125" style="28" customWidth="1"/>
    <col min="14841" max="14843" width="11.7109375" style="28" customWidth="1"/>
    <col min="14844" max="14844" width="6.7109375" style="28" customWidth="1"/>
    <col min="14845" max="14846" width="9.28515625" style="28" customWidth="1"/>
    <col min="14847" max="14849" width="12.140625" style="28" customWidth="1"/>
    <col min="14850" max="14850" width="14" style="28" customWidth="1"/>
    <col min="14851" max="14851" width="11.7109375" style="28" customWidth="1"/>
    <col min="14852" max="14852" width="12.28515625" style="28" customWidth="1"/>
    <col min="14853" max="14853" width="13.42578125" style="28" customWidth="1"/>
    <col min="14854" max="14854" width="13" style="28" customWidth="1"/>
    <col min="14855" max="14855" width="12" style="28" customWidth="1"/>
    <col min="14856" max="14856" width="15.140625" style="28" customWidth="1"/>
    <col min="14857" max="14858" width="16" style="28" customWidth="1"/>
    <col min="14859" max="14859" width="6.140625" style="28" customWidth="1"/>
    <col min="14860" max="15093" width="9.140625" style="28"/>
    <col min="15094" max="15094" width="3" style="28" customWidth="1"/>
    <col min="15095" max="15095" width="3.85546875" style="28" customWidth="1"/>
    <col min="15096" max="15096" width="31.42578125" style="28" customWidth="1"/>
    <col min="15097" max="15099" width="11.7109375" style="28" customWidth="1"/>
    <col min="15100" max="15100" width="6.7109375" style="28" customWidth="1"/>
    <col min="15101" max="15102" width="9.28515625" style="28" customWidth="1"/>
    <col min="15103" max="15105" width="12.140625" style="28" customWidth="1"/>
    <col min="15106" max="15106" width="14" style="28" customWidth="1"/>
    <col min="15107" max="15107" width="11.7109375" style="28" customWidth="1"/>
    <col min="15108" max="15108" width="12.28515625" style="28" customWidth="1"/>
    <col min="15109" max="15109" width="13.42578125" style="28" customWidth="1"/>
    <col min="15110" max="15110" width="13" style="28" customWidth="1"/>
    <col min="15111" max="15111" width="12" style="28" customWidth="1"/>
    <col min="15112" max="15112" width="15.140625" style="28" customWidth="1"/>
    <col min="15113" max="15114" width="16" style="28" customWidth="1"/>
    <col min="15115" max="15115" width="6.140625" style="28" customWidth="1"/>
    <col min="15116" max="15349" width="9.140625" style="28"/>
    <col min="15350" max="15350" width="3" style="28" customWidth="1"/>
    <col min="15351" max="15351" width="3.85546875" style="28" customWidth="1"/>
    <col min="15352" max="15352" width="31.42578125" style="28" customWidth="1"/>
    <col min="15353" max="15355" width="11.7109375" style="28" customWidth="1"/>
    <col min="15356" max="15356" width="6.7109375" style="28" customWidth="1"/>
    <col min="15357" max="15358" width="9.28515625" style="28" customWidth="1"/>
    <col min="15359" max="15361" width="12.140625" style="28" customWidth="1"/>
    <col min="15362" max="15362" width="14" style="28" customWidth="1"/>
    <col min="15363" max="15363" width="11.7109375" style="28" customWidth="1"/>
    <col min="15364" max="15364" width="12.28515625" style="28" customWidth="1"/>
    <col min="15365" max="15365" width="13.42578125" style="28" customWidth="1"/>
    <col min="15366" max="15366" width="13" style="28" customWidth="1"/>
    <col min="15367" max="15367" width="12" style="28" customWidth="1"/>
    <col min="15368" max="15368" width="15.140625" style="28" customWidth="1"/>
    <col min="15369" max="15370" width="16" style="28" customWidth="1"/>
    <col min="15371" max="15371" width="6.140625" style="28" customWidth="1"/>
    <col min="15372" max="15605" width="9.140625" style="28"/>
    <col min="15606" max="15606" width="3" style="28" customWidth="1"/>
    <col min="15607" max="15607" width="3.85546875" style="28" customWidth="1"/>
    <col min="15608" max="15608" width="31.42578125" style="28" customWidth="1"/>
    <col min="15609" max="15611" width="11.7109375" style="28" customWidth="1"/>
    <col min="15612" max="15612" width="6.7109375" style="28" customWidth="1"/>
    <col min="15613" max="15614" width="9.28515625" style="28" customWidth="1"/>
    <col min="15615" max="15617" width="12.140625" style="28" customWidth="1"/>
    <col min="15618" max="15618" width="14" style="28" customWidth="1"/>
    <col min="15619" max="15619" width="11.7109375" style="28" customWidth="1"/>
    <col min="15620" max="15620" width="12.28515625" style="28" customWidth="1"/>
    <col min="15621" max="15621" width="13.42578125" style="28" customWidth="1"/>
    <col min="15622" max="15622" width="13" style="28" customWidth="1"/>
    <col min="15623" max="15623" width="12" style="28" customWidth="1"/>
    <col min="15624" max="15624" width="15.140625" style="28" customWidth="1"/>
    <col min="15625" max="15626" width="16" style="28" customWidth="1"/>
    <col min="15627" max="15627" width="6.140625" style="28" customWidth="1"/>
    <col min="15628" max="15861" width="9.140625" style="28"/>
    <col min="15862" max="15862" width="3" style="28" customWidth="1"/>
    <col min="15863" max="15863" width="3.85546875" style="28" customWidth="1"/>
    <col min="15864" max="15864" width="31.42578125" style="28" customWidth="1"/>
    <col min="15865" max="15867" width="11.7109375" style="28" customWidth="1"/>
    <col min="15868" max="15868" width="6.7109375" style="28" customWidth="1"/>
    <col min="15869" max="15870" width="9.28515625" style="28" customWidth="1"/>
    <col min="15871" max="15873" width="12.140625" style="28" customWidth="1"/>
    <col min="15874" max="15874" width="14" style="28" customWidth="1"/>
    <col min="15875" max="15875" width="11.7109375" style="28" customWidth="1"/>
    <col min="15876" max="15876" width="12.28515625" style="28" customWidth="1"/>
    <col min="15877" max="15877" width="13.42578125" style="28" customWidth="1"/>
    <col min="15878" max="15878" width="13" style="28" customWidth="1"/>
    <col min="15879" max="15879" width="12" style="28" customWidth="1"/>
    <col min="15880" max="15880" width="15.140625" style="28" customWidth="1"/>
    <col min="15881" max="15882" width="16" style="28" customWidth="1"/>
    <col min="15883" max="15883" width="6.140625" style="28" customWidth="1"/>
    <col min="15884" max="16117" width="9.140625" style="28"/>
    <col min="16118" max="16118" width="3" style="28" customWidth="1"/>
    <col min="16119" max="16119" width="3.85546875" style="28" customWidth="1"/>
    <col min="16120" max="16120" width="31.42578125" style="28" customWidth="1"/>
    <col min="16121" max="16123" width="11.7109375" style="28" customWidth="1"/>
    <col min="16124" max="16124" width="6.7109375" style="28" customWidth="1"/>
    <col min="16125" max="16126" width="9.28515625" style="28" customWidth="1"/>
    <col min="16127" max="16129" width="12.140625" style="28" customWidth="1"/>
    <col min="16130" max="16130" width="14" style="28" customWidth="1"/>
    <col min="16131" max="16131" width="11.7109375" style="28" customWidth="1"/>
    <col min="16132" max="16132" width="12.28515625" style="28" customWidth="1"/>
    <col min="16133" max="16133" width="13.42578125" style="28" customWidth="1"/>
    <col min="16134" max="16134" width="13" style="28" customWidth="1"/>
    <col min="16135" max="16135" width="12" style="28" customWidth="1"/>
    <col min="16136" max="16136" width="15.140625" style="28" customWidth="1"/>
    <col min="16137" max="16138" width="16" style="28" customWidth="1"/>
    <col min="16139" max="16139" width="6.140625" style="28" customWidth="1"/>
    <col min="16140" max="16384" width="9.140625" style="28"/>
  </cols>
  <sheetData>
    <row r="1" spans="1:10" ht="12.75" customHeight="1" x14ac:dyDescent="0.2">
      <c r="A1" s="958" t="str">
        <f>Cash!A1</f>
        <v>NAME OF INSURANCE COMPANY</v>
      </c>
      <c r="B1" s="958"/>
      <c r="C1" s="958"/>
      <c r="D1" s="958"/>
      <c r="E1" s="958"/>
      <c r="F1" s="958"/>
      <c r="G1" s="958"/>
      <c r="H1" s="958"/>
      <c r="I1" s="958"/>
      <c r="J1" s="958"/>
    </row>
    <row r="2" spans="1:10" ht="12.75" customHeight="1" x14ac:dyDescent="0.2">
      <c r="A2" s="958" t="str">
        <f>Cash!A2</f>
        <v>STATEMENT OF CAPITAL, RESERVES AND SURPLUS INVESTMENTS</v>
      </c>
      <c r="B2" s="958"/>
      <c r="C2" s="958"/>
      <c r="D2" s="958"/>
      <c r="E2" s="958"/>
      <c r="F2" s="958"/>
      <c r="G2" s="958"/>
      <c r="H2" s="958"/>
      <c r="I2" s="958"/>
      <c r="J2" s="958"/>
    </row>
    <row r="3" spans="1:10" ht="12.75" customHeight="1" x14ac:dyDescent="0.2">
      <c r="A3" s="958" t="str">
        <f>Cash!A3</f>
        <v>AS OF DATE</v>
      </c>
      <c r="B3" s="958"/>
      <c r="C3" s="958"/>
      <c r="D3" s="958"/>
      <c r="E3" s="958"/>
      <c r="F3" s="958"/>
      <c r="G3" s="958"/>
      <c r="H3" s="958"/>
      <c r="I3" s="958"/>
      <c r="J3" s="958"/>
    </row>
    <row r="4" spans="1:10" ht="12.75" customHeight="1" thickBot="1" x14ac:dyDescent="0.25"/>
    <row r="5" spans="1:10" s="123" customFormat="1" ht="12.75" customHeight="1" x14ac:dyDescent="0.25">
      <c r="A5" s="1049" t="s">
        <v>99</v>
      </c>
      <c r="B5" s="1050"/>
      <c r="C5" s="1050"/>
      <c r="D5" s="1051" t="s">
        <v>144</v>
      </c>
      <c r="E5" s="1051"/>
      <c r="F5" s="1051"/>
      <c r="G5" s="1050" t="s">
        <v>348</v>
      </c>
      <c r="H5" s="975" t="s">
        <v>349</v>
      </c>
      <c r="I5" s="975" t="s">
        <v>102</v>
      </c>
      <c r="J5" s="999" t="s">
        <v>63</v>
      </c>
    </row>
    <row r="6" spans="1:10" s="123" customFormat="1" ht="12.75" customHeight="1" x14ac:dyDescent="0.25">
      <c r="A6" s="1004"/>
      <c r="B6" s="1005"/>
      <c r="C6" s="1005"/>
      <c r="D6" s="1048"/>
      <c r="E6" s="1048"/>
      <c r="F6" s="1048"/>
      <c r="G6" s="1005"/>
      <c r="H6" s="976"/>
      <c r="I6" s="976"/>
      <c r="J6" s="1000"/>
    </row>
    <row r="7" spans="1:10" s="123" customFormat="1" ht="12.75" customHeight="1" x14ac:dyDescent="0.25">
      <c r="A7" s="1004"/>
      <c r="B7" s="1005"/>
      <c r="C7" s="1005"/>
      <c r="D7" s="1048" t="s">
        <v>149</v>
      </c>
      <c r="E7" s="1048" t="s">
        <v>150</v>
      </c>
      <c r="F7" s="1048" t="s">
        <v>104</v>
      </c>
      <c r="G7" s="1005"/>
      <c r="H7" s="976"/>
      <c r="I7" s="976"/>
      <c r="J7" s="1000"/>
    </row>
    <row r="8" spans="1:10" s="123" customFormat="1" ht="12.75" customHeight="1" x14ac:dyDescent="0.25">
      <c r="A8" s="1004"/>
      <c r="B8" s="1005"/>
      <c r="C8" s="1005"/>
      <c r="D8" s="1048"/>
      <c r="E8" s="1048"/>
      <c r="F8" s="1048"/>
      <c r="G8" s="1005"/>
      <c r="H8" s="977"/>
      <c r="I8" s="977"/>
      <c r="J8" s="1001"/>
    </row>
    <row r="9" spans="1:10" s="189" customFormat="1" ht="12.75" customHeight="1" thickBot="1" x14ac:dyDescent="0.25">
      <c r="A9" s="1046"/>
      <c r="B9" s="1047"/>
      <c r="C9" s="1047"/>
      <c r="D9" s="187"/>
      <c r="E9" s="187"/>
      <c r="F9" s="187"/>
      <c r="G9" s="305"/>
      <c r="H9" s="305"/>
      <c r="I9" s="493"/>
      <c r="J9" s="306"/>
    </row>
    <row r="10" spans="1:10" ht="12.75" customHeight="1" x14ac:dyDescent="0.2">
      <c r="A10" s="190"/>
      <c r="B10" s="29"/>
      <c r="C10" s="29"/>
      <c r="D10" s="29"/>
      <c r="E10" s="29"/>
      <c r="F10" s="29"/>
      <c r="G10" s="29"/>
      <c r="H10" s="29"/>
      <c r="I10" s="483"/>
      <c r="J10" s="100"/>
    </row>
    <row r="11" spans="1:10" s="195" customFormat="1" ht="12.75" customHeight="1" x14ac:dyDescent="0.25">
      <c r="A11" s="146" t="s">
        <v>107</v>
      </c>
      <c r="B11" s="191" t="s">
        <v>153</v>
      </c>
      <c r="C11" s="192"/>
      <c r="D11" s="192"/>
      <c r="E11" s="193"/>
      <c r="F11" s="192"/>
      <c r="G11" s="192"/>
      <c r="H11" s="192"/>
      <c r="I11" s="484"/>
      <c r="J11" s="194"/>
    </row>
    <row r="12" spans="1:10" ht="12.75" customHeight="1" x14ac:dyDescent="0.2">
      <c r="A12" s="196"/>
      <c r="B12" s="151">
        <v>1</v>
      </c>
      <c r="C12" s="104"/>
      <c r="D12" s="104"/>
      <c r="E12" s="104"/>
      <c r="F12" s="104"/>
      <c r="G12" s="104"/>
      <c r="H12" s="104"/>
      <c r="I12" s="485"/>
      <c r="J12" s="42"/>
    </row>
    <row r="13" spans="1:10" ht="12.75" customHeight="1" x14ac:dyDescent="0.2">
      <c r="A13" s="196"/>
      <c r="B13" s="151">
        <v>2</v>
      </c>
      <c r="C13" s="105"/>
      <c r="D13" s="105"/>
      <c r="E13" s="105"/>
      <c r="F13" s="105"/>
      <c r="G13" s="105"/>
      <c r="H13" s="105"/>
      <c r="I13" s="486"/>
      <c r="J13" s="47"/>
    </row>
    <row r="14" spans="1:10" ht="12.75" customHeight="1" thickBot="1" x14ac:dyDescent="0.25">
      <c r="A14" s="196"/>
      <c r="B14" s="151">
        <v>3</v>
      </c>
      <c r="C14" s="105"/>
      <c r="D14" s="197"/>
      <c r="E14" s="197"/>
      <c r="F14" s="197"/>
      <c r="G14" s="163"/>
      <c r="H14" s="163"/>
      <c r="I14" s="487"/>
      <c r="J14" s="198"/>
    </row>
    <row r="15" spans="1:10" s="4" customFormat="1" ht="12.75" customHeight="1" thickBot="1" x14ac:dyDescent="0.25">
      <c r="A15" s="199"/>
      <c r="B15" s="35" t="s">
        <v>154</v>
      </c>
      <c r="C15" s="111"/>
      <c r="D15" s="200"/>
      <c r="E15" s="200"/>
      <c r="F15" s="200"/>
      <c r="G15" s="201">
        <f>SUM(G12:G14)</f>
        <v>0</v>
      </c>
      <c r="H15" s="201">
        <f>SUM(H12:H14)</f>
        <v>0</v>
      </c>
      <c r="I15" s="488"/>
      <c r="J15" s="202"/>
    </row>
    <row r="16" spans="1:10" ht="12.75" customHeight="1" x14ac:dyDescent="0.2">
      <c r="A16" s="127"/>
      <c r="B16" s="36"/>
      <c r="C16" s="203"/>
      <c r="D16" s="204"/>
      <c r="E16" s="204"/>
      <c r="F16" s="204"/>
      <c r="G16" s="56"/>
      <c r="H16" s="56"/>
      <c r="I16" s="489"/>
      <c r="J16" s="205"/>
    </row>
    <row r="17" spans="1:10" ht="12.75" customHeight="1" x14ac:dyDescent="0.2">
      <c r="A17" s="127"/>
      <c r="B17" s="36"/>
      <c r="C17" s="203"/>
      <c r="D17" s="204"/>
      <c r="E17" s="204"/>
      <c r="F17" s="204"/>
      <c r="G17" s="58"/>
      <c r="H17" s="58"/>
      <c r="I17" s="490"/>
      <c r="J17" s="208"/>
    </row>
    <row r="18" spans="1:10" s="195" customFormat="1" ht="12.75" customHeight="1" x14ac:dyDescent="0.25">
      <c r="A18" s="146" t="s">
        <v>109</v>
      </c>
      <c r="B18" s="191" t="s">
        <v>155</v>
      </c>
      <c r="C18" s="192"/>
      <c r="D18" s="209"/>
      <c r="E18" s="209"/>
      <c r="F18" s="209"/>
      <c r="G18" s="210"/>
      <c r="H18" s="210"/>
      <c r="I18" s="491"/>
      <c r="J18" s="212"/>
    </row>
    <row r="19" spans="1:10" ht="12.75" customHeight="1" x14ac:dyDescent="0.2">
      <c r="A19" s="196"/>
      <c r="B19" s="151">
        <v>1</v>
      </c>
      <c r="C19" s="104"/>
      <c r="D19" s="104"/>
      <c r="E19" s="104"/>
      <c r="F19" s="104"/>
      <c r="G19" s="104"/>
      <c r="H19" s="104"/>
      <c r="I19" s="485"/>
      <c r="J19" s="42"/>
    </row>
    <row r="20" spans="1:10" ht="12.75" customHeight="1" x14ac:dyDescent="0.2">
      <c r="A20" s="196"/>
      <c r="B20" s="151">
        <v>2</v>
      </c>
      <c r="C20" s="105"/>
      <c r="D20" s="105"/>
      <c r="E20" s="105"/>
      <c r="F20" s="105"/>
      <c r="G20" s="105"/>
      <c r="H20" s="105"/>
      <c r="I20" s="486"/>
      <c r="J20" s="47"/>
    </row>
    <row r="21" spans="1:10" ht="12.75" customHeight="1" thickBot="1" x14ac:dyDescent="0.25">
      <c r="A21" s="196"/>
      <c r="B21" s="151">
        <v>3</v>
      </c>
      <c r="C21" s="105"/>
      <c r="D21" s="197"/>
      <c r="E21" s="197"/>
      <c r="F21" s="197"/>
      <c r="G21" s="163"/>
      <c r="H21" s="163"/>
      <c r="I21" s="487"/>
      <c r="J21" s="198"/>
    </row>
    <row r="22" spans="1:10" s="4" customFormat="1" ht="12.75" customHeight="1" thickBot="1" x14ac:dyDescent="0.25">
      <c r="A22" s="127"/>
      <c r="B22" s="35" t="s">
        <v>156</v>
      </c>
      <c r="C22" s="35"/>
      <c r="D22" s="213"/>
      <c r="E22" s="213"/>
      <c r="F22" s="213"/>
      <c r="G22" s="201">
        <f>SUM(G19:G21)</f>
        <v>0</v>
      </c>
      <c r="H22" s="201">
        <f>SUM(H19:H21)</f>
        <v>0</v>
      </c>
      <c r="I22" s="488"/>
      <c r="J22" s="202"/>
    </row>
    <row r="23" spans="1:10" ht="12.75" customHeight="1" x14ac:dyDescent="0.2">
      <c r="A23" s="127"/>
      <c r="B23" s="36"/>
      <c r="C23" s="203"/>
      <c r="D23" s="204"/>
      <c r="E23" s="204"/>
      <c r="F23" s="204"/>
      <c r="G23" s="58"/>
      <c r="H23" s="58"/>
      <c r="I23" s="490"/>
      <c r="J23" s="208"/>
    </row>
    <row r="24" spans="1:10" s="86" customFormat="1" ht="12.75" customHeight="1" x14ac:dyDescent="0.2">
      <c r="A24" s="146" t="s">
        <v>157</v>
      </c>
      <c r="B24" s="214" t="s">
        <v>158</v>
      </c>
      <c r="C24" s="215"/>
      <c r="D24" s="151"/>
      <c r="E24" s="151"/>
      <c r="F24" s="151"/>
      <c r="G24" s="206"/>
      <c r="H24" s="206"/>
      <c r="I24" s="492"/>
      <c r="J24" s="208"/>
    </row>
    <row r="25" spans="1:10" s="86" customFormat="1" ht="12.75" customHeight="1" x14ac:dyDescent="0.2">
      <c r="A25" s="196"/>
      <c r="B25" s="151">
        <v>1</v>
      </c>
      <c r="C25" s="104"/>
      <c r="D25" s="104"/>
      <c r="E25" s="104"/>
      <c r="F25" s="104"/>
      <c r="G25" s="104"/>
      <c r="H25" s="104"/>
      <c r="I25" s="485"/>
      <c r="J25" s="42"/>
    </row>
    <row r="26" spans="1:10" s="86" customFormat="1" ht="12.75" customHeight="1" x14ac:dyDescent="0.2">
      <c r="A26" s="196"/>
      <c r="B26" s="151">
        <v>2</v>
      </c>
      <c r="C26" s="105"/>
      <c r="D26" s="105"/>
      <c r="E26" s="105"/>
      <c r="F26" s="105"/>
      <c r="G26" s="105"/>
      <c r="H26" s="105"/>
      <c r="I26" s="486"/>
      <c r="J26" s="47"/>
    </row>
    <row r="27" spans="1:10" s="86" customFormat="1" ht="12.75" customHeight="1" thickBot="1" x14ac:dyDescent="0.25">
      <c r="A27" s="196"/>
      <c r="B27" s="151">
        <v>3</v>
      </c>
      <c r="C27" s="105"/>
      <c r="D27" s="197"/>
      <c r="E27" s="197"/>
      <c r="F27" s="197"/>
      <c r="G27" s="163"/>
      <c r="H27" s="163"/>
      <c r="I27" s="487"/>
      <c r="J27" s="198"/>
    </row>
    <row r="28" spans="1:10" s="220" customFormat="1" ht="12.75" customHeight="1" thickBot="1" x14ac:dyDescent="0.25">
      <c r="A28" s="216"/>
      <c r="B28" s="217" t="s">
        <v>159</v>
      </c>
      <c r="C28" s="218"/>
      <c r="D28" s="219"/>
      <c r="E28" s="219"/>
      <c r="F28" s="219"/>
      <c r="G28" s="201">
        <f>SUM(G25:G27)</f>
        <v>0</v>
      </c>
      <c r="H28" s="201">
        <f>SUM(H25:H27)</f>
        <v>0</v>
      </c>
      <c r="I28" s="488"/>
      <c r="J28" s="202"/>
    </row>
    <row r="29" spans="1:10" s="86" customFormat="1" ht="12.75" customHeight="1" x14ac:dyDescent="0.2">
      <c r="A29" s="39"/>
      <c r="B29" s="151"/>
      <c r="C29" s="34"/>
      <c r="D29" s="151"/>
      <c r="E29" s="151"/>
      <c r="F29" s="151"/>
      <c r="G29" s="206"/>
      <c r="H29" s="206"/>
      <c r="I29" s="492"/>
      <c r="J29" s="208"/>
    </row>
    <row r="30" spans="1:10" s="86" customFormat="1" ht="12.75" customHeight="1" x14ac:dyDescent="0.2">
      <c r="A30" s="146" t="s">
        <v>160</v>
      </c>
      <c r="B30" s="214" t="s">
        <v>161</v>
      </c>
      <c r="C30" s="215"/>
      <c r="D30" s="151"/>
      <c r="E30" s="151"/>
      <c r="F30" s="151"/>
      <c r="G30" s="206"/>
      <c r="H30" s="206"/>
      <c r="I30" s="492"/>
      <c r="J30" s="208"/>
    </row>
    <row r="31" spans="1:10" s="86" customFormat="1" ht="12.75" customHeight="1" x14ac:dyDescent="0.2">
      <c r="A31" s="196"/>
      <c r="B31" s="151">
        <v>1</v>
      </c>
      <c r="C31" s="104"/>
      <c r="D31" s="104"/>
      <c r="E31" s="104"/>
      <c r="F31" s="104"/>
      <c r="G31" s="104"/>
      <c r="H31" s="104"/>
      <c r="I31" s="485"/>
      <c r="J31" s="42"/>
    </row>
    <row r="32" spans="1:10" s="86" customFormat="1" ht="12.75" customHeight="1" x14ac:dyDescent="0.2">
      <c r="A32" s="196"/>
      <c r="B32" s="151">
        <v>2</v>
      </c>
      <c r="C32" s="105"/>
      <c r="D32" s="105"/>
      <c r="E32" s="105"/>
      <c r="F32" s="105"/>
      <c r="G32" s="105"/>
      <c r="H32" s="105"/>
      <c r="I32" s="486"/>
      <c r="J32" s="47"/>
    </row>
    <row r="33" spans="1:11" s="86" customFormat="1" ht="12.75" customHeight="1" thickBot="1" x14ac:dyDescent="0.25">
      <c r="A33" s="196"/>
      <c r="B33" s="151">
        <v>3</v>
      </c>
      <c r="C33" s="105"/>
      <c r="D33" s="197"/>
      <c r="E33" s="197"/>
      <c r="F33" s="197"/>
      <c r="G33" s="163"/>
      <c r="H33" s="163"/>
      <c r="I33" s="487"/>
      <c r="J33" s="198"/>
    </row>
    <row r="34" spans="1:11" s="20" customFormat="1" ht="12.75" customHeight="1" thickBot="1" x14ac:dyDescent="0.25">
      <c r="A34" s="221"/>
      <c r="B34" s="222" t="s">
        <v>162</v>
      </c>
      <c r="C34" s="223"/>
      <c r="D34" s="224"/>
      <c r="E34" s="224"/>
      <c r="F34" s="224"/>
      <c r="G34" s="201">
        <f>SUM(G31:G33)</f>
        <v>0</v>
      </c>
      <c r="H34" s="201">
        <f>SUM(H31:H33)</f>
        <v>0</v>
      </c>
      <c r="I34" s="488"/>
      <c r="J34" s="202"/>
    </row>
    <row r="35" spans="1:11" ht="12.75" customHeight="1" x14ac:dyDescent="0.2">
      <c r="A35" s="77"/>
      <c r="B35" s="77"/>
      <c r="C35" s="77"/>
      <c r="D35" s="77"/>
      <c r="E35" s="77"/>
      <c r="F35" s="77"/>
      <c r="G35" s="79"/>
      <c r="H35" s="79"/>
      <c r="I35" s="79"/>
      <c r="J35" s="77"/>
      <c r="K35" s="120"/>
    </row>
  </sheetData>
  <mergeCells count="13">
    <mergeCell ref="A1:J1"/>
    <mergeCell ref="A2:J2"/>
    <mergeCell ref="A3:J3"/>
    <mergeCell ref="A9:C9"/>
    <mergeCell ref="J5:J8"/>
    <mergeCell ref="I5:I8"/>
    <mergeCell ref="D7:D8"/>
    <mergeCell ref="E7:E8"/>
    <mergeCell ref="F7:F8"/>
    <mergeCell ref="A5:C8"/>
    <mergeCell ref="D5:F6"/>
    <mergeCell ref="G5:G8"/>
    <mergeCell ref="H5:H8"/>
  </mergeCells>
  <pageMargins left="0.5" right="0.5" top="1" bottom="0.5" header="0.2" footer="0.1"/>
  <pageSetup paperSize="5" scale="64" fitToHeight="0" orientation="landscape" r:id="rId1"/>
  <headerFooter>
    <oddFooter>&amp;R&amp;"Arial,Bold"&amp;10Page 28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9" tint="0.39997558519241921"/>
    <pageSetUpPr fitToPage="1"/>
  </sheetPr>
  <dimension ref="A1:J80"/>
  <sheetViews>
    <sheetView showGridLines="0" zoomScale="85" zoomScaleNormal="85" zoomScaleSheetLayoutView="80" zoomScalePageLayoutView="40" workbookViewId="0">
      <selection activeCell="G23" sqref="G23"/>
    </sheetView>
  </sheetViews>
  <sheetFormatPr defaultRowHeight="12.75" customHeight="1" x14ac:dyDescent="0.2"/>
  <cols>
    <col min="1" max="1" width="2.28515625" style="86" customWidth="1"/>
    <col min="2" max="3" width="2.42578125" style="28" customWidth="1"/>
    <col min="4" max="4" width="58.7109375" style="28" customWidth="1"/>
    <col min="5" max="5" width="13.85546875" style="28" customWidth="1"/>
    <col min="6" max="8" width="16.140625" style="277" customWidth="1"/>
    <col min="9" max="9" width="17.28515625" style="88" customWidth="1"/>
    <col min="10" max="12" width="9.140625" style="28" customWidth="1"/>
    <col min="13" max="13" width="11.5703125" style="28" bestFit="1" customWidth="1"/>
    <col min="14" max="253" width="9.140625" style="28"/>
    <col min="254" max="254" width="2.28515625" style="28" customWidth="1"/>
    <col min="255" max="256" width="2.42578125" style="28" customWidth="1"/>
    <col min="257" max="257" width="58.7109375" style="28" customWidth="1"/>
    <col min="258" max="258" width="13.85546875" style="28" customWidth="1"/>
    <col min="259" max="259" width="16.140625" style="28" customWidth="1"/>
    <col min="260" max="261" width="20.7109375" style="28" customWidth="1"/>
    <col min="262" max="265" width="17.28515625" style="28" customWidth="1"/>
    <col min="266" max="268" width="9.140625" style="28"/>
    <col min="269" max="269" width="11.5703125" style="28" bestFit="1" customWidth="1"/>
    <col min="270" max="509" width="9.140625" style="28"/>
    <col min="510" max="510" width="2.28515625" style="28" customWidth="1"/>
    <col min="511" max="512" width="2.42578125" style="28" customWidth="1"/>
    <col min="513" max="513" width="58.7109375" style="28" customWidth="1"/>
    <col min="514" max="514" width="13.85546875" style="28" customWidth="1"/>
    <col min="515" max="515" width="16.140625" style="28" customWidth="1"/>
    <col min="516" max="517" width="20.7109375" style="28" customWidth="1"/>
    <col min="518" max="521" width="17.28515625" style="28" customWidth="1"/>
    <col min="522" max="524" width="9.140625" style="28"/>
    <col min="525" max="525" width="11.5703125" style="28" bestFit="1" customWidth="1"/>
    <col min="526" max="765" width="9.140625" style="28"/>
    <col min="766" max="766" width="2.28515625" style="28" customWidth="1"/>
    <col min="767" max="768" width="2.42578125" style="28" customWidth="1"/>
    <col min="769" max="769" width="58.7109375" style="28" customWidth="1"/>
    <col min="770" max="770" width="13.85546875" style="28" customWidth="1"/>
    <col min="771" max="771" width="16.140625" style="28" customWidth="1"/>
    <col min="772" max="773" width="20.7109375" style="28" customWidth="1"/>
    <col min="774" max="777" width="17.28515625" style="28" customWidth="1"/>
    <col min="778" max="780" width="9.140625" style="28"/>
    <col min="781" max="781" width="11.5703125" style="28" bestFit="1" customWidth="1"/>
    <col min="782" max="1021" width="9.140625" style="28"/>
    <col min="1022" max="1022" width="2.28515625" style="28" customWidth="1"/>
    <col min="1023" max="1024" width="2.42578125" style="28" customWidth="1"/>
    <col min="1025" max="1025" width="58.7109375" style="28" customWidth="1"/>
    <col min="1026" max="1026" width="13.85546875" style="28" customWidth="1"/>
    <col min="1027" max="1027" width="16.140625" style="28" customWidth="1"/>
    <col min="1028" max="1029" width="20.7109375" style="28" customWidth="1"/>
    <col min="1030" max="1033" width="17.28515625" style="28" customWidth="1"/>
    <col min="1034" max="1036" width="9.140625" style="28"/>
    <col min="1037" max="1037" width="11.5703125" style="28" bestFit="1" customWidth="1"/>
    <col min="1038" max="1277" width="9.140625" style="28"/>
    <col min="1278" max="1278" width="2.28515625" style="28" customWidth="1"/>
    <col min="1279" max="1280" width="2.42578125" style="28" customWidth="1"/>
    <col min="1281" max="1281" width="58.7109375" style="28" customWidth="1"/>
    <col min="1282" max="1282" width="13.85546875" style="28" customWidth="1"/>
    <col min="1283" max="1283" width="16.140625" style="28" customWidth="1"/>
    <col min="1284" max="1285" width="20.7109375" style="28" customWidth="1"/>
    <col min="1286" max="1289" width="17.28515625" style="28" customWidth="1"/>
    <col min="1290" max="1292" width="9.140625" style="28"/>
    <col min="1293" max="1293" width="11.5703125" style="28" bestFit="1" customWidth="1"/>
    <col min="1294" max="1533" width="9.140625" style="28"/>
    <col min="1534" max="1534" width="2.28515625" style="28" customWidth="1"/>
    <col min="1535" max="1536" width="2.42578125" style="28" customWidth="1"/>
    <col min="1537" max="1537" width="58.7109375" style="28" customWidth="1"/>
    <col min="1538" max="1538" width="13.85546875" style="28" customWidth="1"/>
    <col min="1539" max="1539" width="16.140625" style="28" customWidth="1"/>
    <col min="1540" max="1541" width="20.7109375" style="28" customWidth="1"/>
    <col min="1542" max="1545" width="17.28515625" style="28" customWidth="1"/>
    <col min="1546" max="1548" width="9.140625" style="28"/>
    <col min="1549" max="1549" width="11.5703125" style="28" bestFit="1" customWidth="1"/>
    <col min="1550" max="1789" width="9.140625" style="28"/>
    <col min="1790" max="1790" width="2.28515625" style="28" customWidth="1"/>
    <col min="1791" max="1792" width="2.42578125" style="28" customWidth="1"/>
    <col min="1793" max="1793" width="58.7109375" style="28" customWidth="1"/>
    <col min="1794" max="1794" width="13.85546875" style="28" customWidth="1"/>
    <col min="1795" max="1795" width="16.140625" style="28" customWidth="1"/>
    <col min="1796" max="1797" width="20.7109375" style="28" customWidth="1"/>
    <col min="1798" max="1801" width="17.28515625" style="28" customWidth="1"/>
    <col min="1802" max="1804" width="9.140625" style="28"/>
    <col min="1805" max="1805" width="11.5703125" style="28" bestFit="1" customWidth="1"/>
    <col min="1806" max="2045" width="9.140625" style="28"/>
    <col min="2046" max="2046" width="2.28515625" style="28" customWidth="1"/>
    <col min="2047" max="2048" width="2.42578125" style="28" customWidth="1"/>
    <col min="2049" max="2049" width="58.7109375" style="28" customWidth="1"/>
    <col min="2050" max="2050" width="13.85546875" style="28" customWidth="1"/>
    <col min="2051" max="2051" width="16.140625" style="28" customWidth="1"/>
    <col min="2052" max="2053" width="20.7109375" style="28" customWidth="1"/>
    <col min="2054" max="2057" width="17.28515625" style="28" customWidth="1"/>
    <col min="2058" max="2060" width="9.140625" style="28"/>
    <col min="2061" max="2061" width="11.5703125" style="28" bestFit="1" customWidth="1"/>
    <col min="2062" max="2301" width="9.140625" style="28"/>
    <col min="2302" max="2302" width="2.28515625" style="28" customWidth="1"/>
    <col min="2303" max="2304" width="2.42578125" style="28" customWidth="1"/>
    <col min="2305" max="2305" width="58.7109375" style="28" customWidth="1"/>
    <col min="2306" max="2306" width="13.85546875" style="28" customWidth="1"/>
    <col min="2307" max="2307" width="16.140625" style="28" customWidth="1"/>
    <col min="2308" max="2309" width="20.7109375" style="28" customWidth="1"/>
    <col min="2310" max="2313" width="17.28515625" style="28" customWidth="1"/>
    <col min="2314" max="2316" width="9.140625" style="28"/>
    <col min="2317" max="2317" width="11.5703125" style="28" bestFit="1" customWidth="1"/>
    <col min="2318" max="2557" width="9.140625" style="28"/>
    <col min="2558" max="2558" width="2.28515625" style="28" customWidth="1"/>
    <col min="2559" max="2560" width="2.42578125" style="28" customWidth="1"/>
    <col min="2561" max="2561" width="58.7109375" style="28" customWidth="1"/>
    <col min="2562" max="2562" width="13.85546875" style="28" customWidth="1"/>
    <col min="2563" max="2563" width="16.140625" style="28" customWidth="1"/>
    <col min="2564" max="2565" width="20.7109375" style="28" customWidth="1"/>
    <col min="2566" max="2569" width="17.28515625" style="28" customWidth="1"/>
    <col min="2570" max="2572" width="9.140625" style="28"/>
    <col min="2573" max="2573" width="11.5703125" style="28" bestFit="1" customWidth="1"/>
    <col min="2574" max="2813" width="9.140625" style="28"/>
    <col min="2814" max="2814" width="2.28515625" style="28" customWidth="1"/>
    <col min="2815" max="2816" width="2.42578125" style="28" customWidth="1"/>
    <col min="2817" max="2817" width="58.7109375" style="28" customWidth="1"/>
    <col min="2818" max="2818" width="13.85546875" style="28" customWidth="1"/>
    <col min="2819" max="2819" width="16.140625" style="28" customWidth="1"/>
    <col min="2820" max="2821" width="20.7109375" style="28" customWidth="1"/>
    <col min="2822" max="2825" width="17.28515625" style="28" customWidth="1"/>
    <col min="2826" max="2828" width="9.140625" style="28"/>
    <col min="2829" max="2829" width="11.5703125" style="28" bestFit="1" customWidth="1"/>
    <col min="2830" max="3069" width="9.140625" style="28"/>
    <col min="3070" max="3070" width="2.28515625" style="28" customWidth="1"/>
    <col min="3071" max="3072" width="2.42578125" style="28" customWidth="1"/>
    <col min="3073" max="3073" width="58.7109375" style="28" customWidth="1"/>
    <col min="3074" max="3074" width="13.85546875" style="28" customWidth="1"/>
    <col min="3075" max="3075" width="16.140625" style="28" customWidth="1"/>
    <col min="3076" max="3077" width="20.7109375" style="28" customWidth="1"/>
    <col min="3078" max="3081" width="17.28515625" style="28" customWidth="1"/>
    <col min="3082" max="3084" width="9.140625" style="28"/>
    <col min="3085" max="3085" width="11.5703125" style="28" bestFit="1" customWidth="1"/>
    <col min="3086" max="3325" width="9.140625" style="28"/>
    <col min="3326" max="3326" width="2.28515625" style="28" customWidth="1"/>
    <col min="3327" max="3328" width="2.42578125" style="28" customWidth="1"/>
    <col min="3329" max="3329" width="58.7109375" style="28" customWidth="1"/>
    <col min="3330" max="3330" width="13.85546875" style="28" customWidth="1"/>
    <col min="3331" max="3331" width="16.140625" style="28" customWidth="1"/>
    <col min="3332" max="3333" width="20.7109375" style="28" customWidth="1"/>
    <col min="3334" max="3337" width="17.28515625" style="28" customWidth="1"/>
    <col min="3338" max="3340" width="9.140625" style="28"/>
    <col min="3341" max="3341" width="11.5703125" style="28" bestFit="1" customWidth="1"/>
    <col min="3342" max="3581" width="9.140625" style="28"/>
    <col min="3582" max="3582" width="2.28515625" style="28" customWidth="1"/>
    <col min="3583" max="3584" width="2.42578125" style="28" customWidth="1"/>
    <col min="3585" max="3585" width="58.7109375" style="28" customWidth="1"/>
    <col min="3586" max="3586" width="13.85546875" style="28" customWidth="1"/>
    <col min="3587" max="3587" width="16.140625" style="28" customWidth="1"/>
    <col min="3588" max="3589" width="20.7109375" style="28" customWidth="1"/>
    <col min="3590" max="3593" width="17.28515625" style="28" customWidth="1"/>
    <col min="3594" max="3596" width="9.140625" style="28"/>
    <col min="3597" max="3597" width="11.5703125" style="28" bestFit="1" customWidth="1"/>
    <col min="3598" max="3837" width="9.140625" style="28"/>
    <col min="3838" max="3838" width="2.28515625" style="28" customWidth="1"/>
    <col min="3839" max="3840" width="2.42578125" style="28" customWidth="1"/>
    <col min="3841" max="3841" width="58.7109375" style="28" customWidth="1"/>
    <col min="3842" max="3842" width="13.85546875" style="28" customWidth="1"/>
    <col min="3843" max="3843" width="16.140625" style="28" customWidth="1"/>
    <col min="3844" max="3845" width="20.7109375" style="28" customWidth="1"/>
    <col min="3846" max="3849" width="17.28515625" style="28" customWidth="1"/>
    <col min="3850" max="3852" width="9.140625" style="28"/>
    <col min="3853" max="3853" width="11.5703125" style="28" bestFit="1" customWidth="1"/>
    <col min="3854" max="4093" width="9.140625" style="28"/>
    <col min="4094" max="4094" width="2.28515625" style="28" customWidth="1"/>
    <col min="4095" max="4096" width="2.42578125" style="28" customWidth="1"/>
    <col min="4097" max="4097" width="58.7109375" style="28" customWidth="1"/>
    <col min="4098" max="4098" width="13.85546875" style="28" customWidth="1"/>
    <col min="4099" max="4099" width="16.140625" style="28" customWidth="1"/>
    <col min="4100" max="4101" width="20.7109375" style="28" customWidth="1"/>
    <col min="4102" max="4105" width="17.28515625" style="28" customWidth="1"/>
    <col min="4106" max="4108" width="9.140625" style="28"/>
    <col min="4109" max="4109" width="11.5703125" style="28" bestFit="1" customWidth="1"/>
    <col min="4110" max="4349" width="9.140625" style="28"/>
    <col min="4350" max="4350" width="2.28515625" style="28" customWidth="1"/>
    <col min="4351" max="4352" width="2.42578125" style="28" customWidth="1"/>
    <col min="4353" max="4353" width="58.7109375" style="28" customWidth="1"/>
    <col min="4354" max="4354" width="13.85546875" style="28" customWidth="1"/>
    <col min="4355" max="4355" width="16.140625" style="28" customWidth="1"/>
    <col min="4356" max="4357" width="20.7109375" style="28" customWidth="1"/>
    <col min="4358" max="4361" width="17.28515625" style="28" customWidth="1"/>
    <col min="4362" max="4364" width="9.140625" style="28"/>
    <col min="4365" max="4365" width="11.5703125" style="28" bestFit="1" customWidth="1"/>
    <col min="4366" max="4605" width="9.140625" style="28"/>
    <col min="4606" max="4606" width="2.28515625" style="28" customWidth="1"/>
    <col min="4607" max="4608" width="2.42578125" style="28" customWidth="1"/>
    <col min="4609" max="4609" width="58.7109375" style="28" customWidth="1"/>
    <col min="4610" max="4610" width="13.85546875" style="28" customWidth="1"/>
    <col min="4611" max="4611" width="16.140625" style="28" customWidth="1"/>
    <col min="4612" max="4613" width="20.7109375" style="28" customWidth="1"/>
    <col min="4614" max="4617" width="17.28515625" style="28" customWidth="1"/>
    <col min="4618" max="4620" width="9.140625" style="28"/>
    <col min="4621" max="4621" width="11.5703125" style="28" bestFit="1" customWidth="1"/>
    <col min="4622" max="4861" width="9.140625" style="28"/>
    <col min="4862" max="4862" width="2.28515625" style="28" customWidth="1"/>
    <col min="4863" max="4864" width="2.42578125" style="28" customWidth="1"/>
    <col min="4865" max="4865" width="58.7109375" style="28" customWidth="1"/>
    <col min="4866" max="4866" width="13.85546875" style="28" customWidth="1"/>
    <col min="4867" max="4867" width="16.140625" style="28" customWidth="1"/>
    <col min="4868" max="4869" width="20.7109375" style="28" customWidth="1"/>
    <col min="4870" max="4873" width="17.28515625" style="28" customWidth="1"/>
    <col min="4874" max="4876" width="9.140625" style="28"/>
    <col min="4877" max="4877" width="11.5703125" style="28" bestFit="1" customWidth="1"/>
    <col min="4878" max="5117" width="9.140625" style="28"/>
    <col min="5118" max="5118" width="2.28515625" style="28" customWidth="1"/>
    <col min="5119" max="5120" width="2.42578125" style="28" customWidth="1"/>
    <col min="5121" max="5121" width="58.7109375" style="28" customWidth="1"/>
    <col min="5122" max="5122" width="13.85546875" style="28" customWidth="1"/>
    <col min="5123" max="5123" width="16.140625" style="28" customWidth="1"/>
    <col min="5124" max="5125" width="20.7109375" style="28" customWidth="1"/>
    <col min="5126" max="5129" width="17.28515625" style="28" customWidth="1"/>
    <col min="5130" max="5132" width="9.140625" style="28"/>
    <col min="5133" max="5133" width="11.5703125" style="28" bestFit="1" customWidth="1"/>
    <col min="5134" max="5373" width="9.140625" style="28"/>
    <col min="5374" max="5374" width="2.28515625" style="28" customWidth="1"/>
    <col min="5375" max="5376" width="2.42578125" style="28" customWidth="1"/>
    <col min="5377" max="5377" width="58.7109375" style="28" customWidth="1"/>
    <col min="5378" max="5378" width="13.85546875" style="28" customWidth="1"/>
    <col min="5379" max="5379" width="16.140625" style="28" customWidth="1"/>
    <col min="5380" max="5381" width="20.7109375" style="28" customWidth="1"/>
    <col min="5382" max="5385" width="17.28515625" style="28" customWidth="1"/>
    <col min="5386" max="5388" width="9.140625" style="28"/>
    <col min="5389" max="5389" width="11.5703125" style="28" bestFit="1" customWidth="1"/>
    <col min="5390" max="5629" width="9.140625" style="28"/>
    <col min="5630" max="5630" width="2.28515625" style="28" customWidth="1"/>
    <col min="5631" max="5632" width="2.42578125" style="28" customWidth="1"/>
    <col min="5633" max="5633" width="58.7109375" style="28" customWidth="1"/>
    <col min="5634" max="5634" width="13.85546875" style="28" customWidth="1"/>
    <col min="5635" max="5635" width="16.140625" style="28" customWidth="1"/>
    <col min="5636" max="5637" width="20.7109375" style="28" customWidth="1"/>
    <col min="5638" max="5641" width="17.28515625" style="28" customWidth="1"/>
    <col min="5642" max="5644" width="9.140625" style="28"/>
    <col min="5645" max="5645" width="11.5703125" style="28" bestFit="1" customWidth="1"/>
    <col min="5646" max="5885" width="9.140625" style="28"/>
    <col min="5886" max="5886" width="2.28515625" style="28" customWidth="1"/>
    <col min="5887" max="5888" width="2.42578125" style="28" customWidth="1"/>
    <col min="5889" max="5889" width="58.7109375" style="28" customWidth="1"/>
    <col min="5890" max="5890" width="13.85546875" style="28" customWidth="1"/>
    <col min="5891" max="5891" width="16.140625" style="28" customWidth="1"/>
    <col min="5892" max="5893" width="20.7109375" style="28" customWidth="1"/>
    <col min="5894" max="5897" width="17.28515625" style="28" customWidth="1"/>
    <col min="5898" max="5900" width="9.140625" style="28"/>
    <col min="5901" max="5901" width="11.5703125" style="28" bestFit="1" customWidth="1"/>
    <col min="5902" max="6141" width="9.140625" style="28"/>
    <col min="6142" max="6142" width="2.28515625" style="28" customWidth="1"/>
    <col min="6143" max="6144" width="2.42578125" style="28" customWidth="1"/>
    <col min="6145" max="6145" width="58.7109375" style="28" customWidth="1"/>
    <col min="6146" max="6146" width="13.85546875" style="28" customWidth="1"/>
    <col min="6147" max="6147" width="16.140625" style="28" customWidth="1"/>
    <col min="6148" max="6149" width="20.7109375" style="28" customWidth="1"/>
    <col min="6150" max="6153" width="17.28515625" style="28" customWidth="1"/>
    <col min="6154" max="6156" width="9.140625" style="28"/>
    <col min="6157" max="6157" width="11.5703125" style="28" bestFit="1" customWidth="1"/>
    <col min="6158" max="6397" width="9.140625" style="28"/>
    <col min="6398" max="6398" width="2.28515625" style="28" customWidth="1"/>
    <col min="6399" max="6400" width="2.42578125" style="28" customWidth="1"/>
    <col min="6401" max="6401" width="58.7109375" style="28" customWidth="1"/>
    <col min="6402" max="6402" width="13.85546875" style="28" customWidth="1"/>
    <col min="6403" max="6403" width="16.140625" style="28" customWidth="1"/>
    <col min="6404" max="6405" width="20.7109375" style="28" customWidth="1"/>
    <col min="6406" max="6409" width="17.28515625" style="28" customWidth="1"/>
    <col min="6410" max="6412" width="9.140625" style="28"/>
    <col min="6413" max="6413" width="11.5703125" style="28" bestFit="1" customWidth="1"/>
    <col min="6414" max="6653" width="9.140625" style="28"/>
    <col min="6654" max="6654" width="2.28515625" style="28" customWidth="1"/>
    <col min="6655" max="6656" width="2.42578125" style="28" customWidth="1"/>
    <col min="6657" max="6657" width="58.7109375" style="28" customWidth="1"/>
    <col min="6658" max="6658" width="13.85546875" style="28" customWidth="1"/>
    <col min="6659" max="6659" width="16.140625" style="28" customWidth="1"/>
    <col min="6660" max="6661" width="20.7109375" style="28" customWidth="1"/>
    <col min="6662" max="6665" width="17.28515625" style="28" customWidth="1"/>
    <col min="6666" max="6668" width="9.140625" style="28"/>
    <col min="6669" max="6669" width="11.5703125" style="28" bestFit="1" customWidth="1"/>
    <col min="6670" max="6909" width="9.140625" style="28"/>
    <col min="6910" max="6910" width="2.28515625" style="28" customWidth="1"/>
    <col min="6911" max="6912" width="2.42578125" style="28" customWidth="1"/>
    <col min="6913" max="6913" width="58.7109375" style="28" customWidth="1"/>
    <col min="6914" max="6914" width="13.85546875" style="28" customWidth="1"/>
    <col min="6915" max="6915" width="16.140625" style="28" customWidth="1"/>
    <col min="6916" max="6917" width="20.7109375" style="28" customWidth="1"/>
    <col min="6918" max="6921" width="17.28515625" style="28" customWidth="1"/>
    <col min="6922" max="6924" width="9.140625" style="28"/>
    <col min="6925" max="6925" width="11.5703125" style="28" bestFit="1" customWidth="1"/>
    <col min="6926" max="7165" width="9.140625" style="28"/>
    <col min="7166" max="7166" width="2.28515625" style="28" customWidth="1"/>
    <col min="7167" max="7168" width="2.42578125" style="28" customWidth="1"/>
    <col min="7169" max="7169" width="58.7109375" style="28" customWidth="1"/>
    <col min="7170" max="7170" width="13.85546875" style="28" customWidth="1"/>
    <col min="7171" max="7171" width="16.140625" style="28" customWidth="1"/>
    <col min="7172" max="7173" width="20.7109375" style="28" customWidth="1"/>
    <col min="7174" max="7177" width="17.28515625" style="28" customWidth="1"/>
    <col min="7178" max="7180" width="9.140625" style="28"/>
    <col min="7181" max="7181" width="11.5703125" style="28" bestFit="1" customWidth="1"/>
    <col min="7182" max="7421" width="9.140625" style="28"/>
    <col min="7422" max="7422" width="2.28515625" style="28" customWidth="1"/>
    <col min="7423" max="7424" width="2.42578125" style="28" customWidth="1"/>
    <col min="7425" max="7425" width="58.7109375" style="28" customWidth="1"/>
    <col min="7426" max="7426" width="13.85546875" style="28" customWidth="1"/>
    <col min="7427" max="7427" width="16.140625" style="28" customWidth="1"/>
    <col min="7428" max="7429" width="20.7109375" style="28" customWidth="1"/>
    <col min="7430" max="7433" width="17.28515625" style="28" customWidth="1"/>
    <col min="7434" max="7436" width="9.140625" style="28"/>
    <col min="7437" max="7437" width="11.5703125" style="28" bestFit="1" customWidth="1"/>
    <col min="7438" max="7677" width="9.140625" style="28"/>
    <col min="7678" max="7678" width="2.28515625" style="28" customWidth="1"/>
    <col min="7679" max="7680" width="2.42578125" style="28" customWidth="1"/>
    <col min="7681" max="7681" width="58.7109375" style="28" customWidth="1"/>
    <col min="7682" max="7682" width="13.85546875" style="28" customWidth="1"/>
    <col min="7683" max="7683" width="16.140625" style="28" customWidth="1"/>
    <col min="7684" max="7685" width="20.7109375" style="28" customWidth="1"/>
    <col min="7686" max="7689" width="17.28515625" style="28" customWidth="1"/>
    <col min="7690" max="7692" width="9.140625" style="28"/>
    <col min="7693" max="7693" width="11.5703125" style="28" bestFit="1" customWidth="1"/>
    <col min="7694" max="7933" width="9.140625" style="28"/>
    <col min="7934" max="7934" width="2.28515625" style="28" customWidth="1"/>
    <col min="7935" max="7936" width="2.42578125" style="28" customWidth="1"/>
    <col min="7937" max="7937" width="58.7109375" style="28" customWidth="1"/>
    <col min="7938" max="7938" width="13.85546875" style="28" customWidth="1"/>
    <col min="7939" max="7939" width="16.140625" style="28" customWidth="1"/>
    <col min="7940" max="7941" width="20.7109375" style="28" customWidth="1"/>
    <col min="7942" max="7945" width="17.28515625" style="28" customWidth="1"/>
    <col min="7946" max="7948" width="9.140625" style="28"/>
    <col min="7949" max="7949" width="11.5703125" style="28" bestFit="1" customWidth="1"/>
    <col min="7950" max="8189" width="9.140625" style="28"/>
    <col min="8190" max="8190" width="2.28515625" style="28" customWidth="1"/>
    <col min="8191" max="8192" width="2.42578125" style="28" customWidth="1"/>
    <col min="8193" max="8193" width="58.7109375" style="28" customWidth="1"/>
    <col min="8194" max="8194" width="13.85546875" style="28" customWidth="1"/>
    <col min="8195" max="8195" width="16.140625" style="28" customWidth="1"/>
    <col min="8196" max="8197" width="20.7109375" style="28" customWidth="1"/>
    <col min="8198" max="8201" width="17.28515625" style="28" customWidth="1"/>
    <col min="8202" max="8204" width="9.140625" style="28"/>
    <col min="8205" max="8205" width="11.5703125" style="28" bestFit="1" customWidth="1"/>
    <col min="8206" max="8445" width="9.140625" style="28"/>
    <col min="8446" max="8446" width="2.28515625" style="28" customWidth="1"/>
    <col min="8447" max="8448" width="2.42578125" style="28" customWidth="1"/>
    <col min="8449" max="8449" width="58.7109375" style="28" customWidth="1"/>
    <col min="8450" max="8450" width="13.85546875" style="28" customWidth="1"/>
    <col min="8451" max="8451" width="16.140625" style="28" customWidth="1"/>
    <col min="8452" max="8453" width="20.7109375" style="28" customWidth="1"/>
    <col min="8454" max="8457" width="17.28515625" style="28" customWidth="1"/>
    <col min="8458" max="8460" width="9.140625" style="28"/>
    <col min="8461" max="8461" width="11.5703125" style="28" bestFit="1" customWidth="1"/>
    <col min="8462" max="8701" width="9.140625" style="28"/>
    <col min="8702" max="8702" width="2.28515625" style="28" customWidth="1"/>
    <col min="8703" max="8704" width="2.42578125" style="28" customWidth="1"/>
    <col min="8705" max="8705" width="58.7109375" style="28" customWidth="1"/>
    <col min="8706" max="8706" width="13.85546875" style="28" customWidth="1"/>
    <col min="8707" max="8707" width="16.140625" style="28" customWidth="1"/>
    <col min="8708" max="8709" width="20.7109375" style="28" customWidth="1"/>
    <col min="8710" max="8713" width="17.28515625" style="28" customWidth="1"/>
    <col min="8714" max="8716" width="9.140625" style="28"/>
    <col min="8717" max="8717" width="11.5703125" style="28" bestFit="1" customWidth="1"/>
    <col min="8718" max="8957" width="9.140625" style="28"/>
    <col min="8958" max="8958" width="2.28515625" style="28" customWidth="1"/>
    <col min="8959" max="8960" width="2.42578125" style="28" customWidth="1"/>
    <col min="8961" max="8961" width="58.7109375" style="28" customWidth="1"/>
    <col min="8962" max="8962" width="13.85546875" style="28" customWidth="1"/>
    <col min="8963" max="8963" width="16.140625" style="28" customWidth="1"/>
    <col min="8964" max="8965" width="20.7109375" style="28" customWidth="1"/>
    <col min="8966" max="8969" width="17.28515625" style="28" customWidth="1"/>
    <col min="8970" max="8972" width="9.140625" style="28"/>
    <col min="8973" max="8973" width="11.5703125" style="28" bestFit="1" customWidth="1"/>
    <col min="8974" max="9213" width="9.140625" style="28"/>
    <col min="9214" max="9214" width="2.28515625" style="28" customWidth="1"/>
    <col min="9215" max="9216" width="2.42578125" style="28" customWidth="1"/>
    <col min="9217" max="9217" width="58.7109375" style="28" customWidth="1"/>
    <col min="9218" max="9218" width="13.85546875" style="28" customWidth="1"/>
    <col min="9219" max="9219" width="16.140625" style="28" customWidth="1"/>
    <col min="9220" max="9221" width="20.7109375" style="28" customWidth="1"/>
    <col min="9222" max="9225" width="17.28515625" style="28" customWidth="1"/>
    <col min="9226" max="9228" width="9.140625" style="28"/>
    <col min="9229" max="9229" width="11.5703125" style="28" bestFit="1" customWidth="1"/>
    <col min="9230" max="9469" width="9.140625" style="28"/>
    <col min="9470" max="9470" width="2.28515625" style="28" customWidth="1"/>
    <col min="9471" max="9472" width="2.42578125" style="28" customWidth="1"/>
    <col min="9473" max="9473" width="58.7109375" style="28" customWidth="1"/>
    <col min="9474" max="9474" width="13.85546875" style="28" customWidth="1"/>
    <col min="9475" max="9475" width="16.140625" style="28" customWidth="1"/>
    <col min="9476" max="9477" width="20.7109375" style="28" customWidth="1"/>
    <col min="9478" max="9481" width="17.28515625" style="28" customWidth="1"/>
    <col min="9482" max="9484" width="9.140625" style="28"/>
    <col min="9485" max="9485" width="11.5703125" style="28" bestFit="1" customWidth="1"/>
    <col min="9486" max="9725" width="9.140625" style="28"/>
    <col min="9726" max="9726" width="2.28515625" style="28" customWidth="1"/>
    <col min="9727" max="9728" width="2.42578125" style="28" customWidth="1"/>
    <col min="9729" max="9729" width="58.7109375" style="28" customWidth="1"/>
    <col min="9730" max="9730" width="13.85546875" style="28" customWidth="1"/>
    <col min="9731" max="9731" width="16.140625" style="28" customWidth="1"/>
    <col min="9732" max="9733" width="20.7109375" style="28" customWidth="1"/>
    <col min="9734" max="9737" width="17.28515625" style="28" customWidth="1"/>
    <col min="9738" max="9740" width="9.140625" style="28"/>
    <col min="9741" max="9741" width="11.5703125" style="28" bestFit="1" customWidth="1"/>
    <col min="9742" max="9981" width="9.140625" style="28"/>
    <col min="9982" max="9982" width="2.28515625" style="28" customWidth="1"/>
    <col min="9983" max="9984" width="2.42578125" style="28" customWidth="1"/>
    <col min="9985" max="9985" width="58.7109375" style="28" customWidth="1"/>
    <col min="9986" max="9986" width="13.85546875" style="28" customWidth="1"/>
    <col min="9987" max="9987" width="16.140625" style="28" customWidth="1"/>
    <col min="9988" max="9989" width="20.7109375" style="28" customWidth="1"/>
    <col min="9990" max="9993" width="17.28515625" style="28" customWidth="1"/>
    <col min="9994" max="9996" width="9.140625" style="28"/>
    <col min="9997" max="9997" width="11.5703125" style="28" bestFit="1" customWidth="1"/>
    <col min="9998" max="10237" width="9.140625" style="28"/>
    <col min="10238" max="10238" width="2.28515625" style="28" customWidth="1"/>
    <col min="10239" max="10240" width="2.42578125" style="28" customWidth="1"/>
    <col min="10241" max="10241" width="58.7109375" style="28" customWidth="1"/>
    <col min="10242" max="10242" width="13.85546875" style="28" customWidth="1"/>
    <col min="10243" max="10243" width="16.140625" style="28" customWidth="1"/>
    <col min="10244" max="10245" width="20.7109375" style="28" customWidth="1"/>
    <col min="10246" max="10249" width="17.28515625" style="28" customWidth="1"/>
    <col min="10250" max="10252" width="9.140625" style="28"/>
    <col min="10253" max="10253" width="11.5703125" style="28" bestFit="1" customWidth="1"/>
    <col min="10254" max="10493" width="9.140625" style="28"/>
    <col min="10494" max="10494" width="2.28515625" style="28" customWidth="1"/>
    <col min="10495" max="10496" width="2.42578125" style="28" customWidth="1"/>
    <col min="10497" max="10497" width="58.7109375" style="28" customWidth="1"/>
    <col min="10498" max="10498" width="13.85546875" style="28" customWidth="1"/>
    <col min="10499" max="10499" width="16.140625" style="28" customWidth="1"/>
    <col min="10500" max="10501" width="20.7109375" style="28" customWidth="1"/>
    <col min="10502" max="10505" width="17.28515625" style="28" customWidth="1"/>
    <col min="10506" max="10508" width="9.140625" style="28"/>
    <col min="10509" max="10509" width="11.5703125" style="28" bestFit="1" customWidth="1"/>
    <col min="10510" max="10749" width="9.140625" style="28"/>
    <col min="10750" max="10750" width="2.28515625" style="28" customWidth="1"/>
    <col min="10751" max="10752" width="2.42578125" style="28" customWidth="1"/>
    <col min="10753" max="10753" width="58.7109375" style="28" customWidth="1"/>
    <col min="10754" max="10754" width="13.85546875" style="28" customWidth="1"/>
    <col min="10755" max="10755" width="16.140625" style="28" customWidth="1"/>
    <col min="10756" max="10757" width="20.7109375" style="28" customWidth="1"/>
    <col min="10758" max="10761" width="17.28515625" style="28" customWidth="1"/>
    <col min="10762" max="10764" width="9.140625" style="28"/>
    <col min="10765" max="10765" width="11.5703125" style="28" bestFit="1" customWidth="1"/>
    <col min="10766" max="11005" width="9.140625" style="28"/>
    <col min="11006" max="11006" width="2.28515625" style="28" customWidth="1"/>
    <col min="11007" max="11008" width="2.42578125" style="28" customWidth="1"/>
    <col min="11009" max="11009" width="58.7109375" style="28" customWidth="1"/>
    <col min="11010" max="11010" width="13.85546875" style="28" customWidth="1"/>
    <col min="11011" max="11011" width="16.140625" style="28" customWidth="1"/>
    <col min="11012" max="11013" width="20.7109375" style="28" customWidth="1"/>
    <col min="11014" max="11017" width="17.28515625" style="28" customWidth="1"/>
    <col min="11018" max="11020" width="9.140625" style="28"/>
    <col min="11021" max="11021" width="11.5703125" style="28" bestFit="1" customWidth="1"/>
    <col min="11022" max="11261" width="9.140625" style="28"/>
    <col min="11262" max="11262" width="2.28515625" style="28" customWidth="1"/>
    <col min="11263" max="11264" width="2.42578125" style="28" customWidth="1"/>
    <col min="11265" max="11265" width="58.7109375" style="28" customWidth="1"/>
    <col min="11266" max="11266" width="13.85546875" style="28" customWidth="1"/>
    <col min="11267" max="11267" width="16.140625" style="28" customWidth="1"/>
    <col min="11268" max="11269" width="20.7109375" style="28" customWidth="1"/>
    <col min="11270" max="11273" width="17.28515625" style="28" customWidth="1"/>
    <col min="11274" max="11276" width="9.140625" style="28"/>
    <col min="11277" max="11277" width="11.5703125" style="28" bestFit="1" customWidth="1"/>
    <col min="11278" max="11517" width="9.140625" style="28"/>
    <col min="11518" max="11518" width="2.28515625" style="28" customWidth="1"/>
    <col min="11519" max="11520" width="2.42578125" style="28" customWidth="1"/>
    <col min="11521" max="11521" width="58.7109375" style="28" customWidth="1"/>
    <col min="11522" max="11522" width="13.85546875" style="28" customWidth="1"/>
    <col min="11523" max="11523" width="16.140625" style="28" customWidth="1"/>
    <col min="11524" max="11525" width="20.7109375" style="28" customWidth="1"/>
    <col min="11526" max="11529" width="17.28515625" style="28" customWidth="1"/>
    <col min="11530" max="11532" width="9.140625" style="28"/>
    <col min="11533" max="11533" width="11.5703125" style="28" bestFit="1" customWidth="1"/>
    <col min="11534" max="11773" width="9.140625" style="28"/>
    <col min="11774" max="11774" width="2.28515625" style="28" customWidth="1"/>
    <col min="11775" max="11776" width="2.42578125" style="28" customWidth="1"/>
    <col min="11777" max="11777" width="58.7109375" style="28" customWidth="1"/>
    <col min="11778" max="11778" width="13.85546875" style="28" customWidth="1"/>
    <col min="11779" max="11779" width="16.140625" style="28" customWidth="1"/>
    <col min="11780" max="11781" width="20.7109375" style="28" customWidth="1"/>
    <col min="11782" max="11785" width="17.28515625" style="28" customWidth="1"/>
    <col min="11786" max="11788" width="9.140625" style="28"/>
    <col min="11789" max="11789" width="11.5703125" style="28" bestFit="1" customWidth="1"/>
    <col min="11790" max="12029" width="9.140625" style="28"/>
    <col min="12030" max="12030" width="2.28515625" style="28" customWidth="1"/>
    <col min="12031" max="12032" width="2.42578125" style="28" customWidth="1"/>
    <col min="12033" max="12033" width="58.7109375" style="28" customWidth="1"/>
    <col min="12034" max="12034" width="13.85546875" style="28" customWidth="1"/>
    <col min="12035" max="12035" width="16.140625" style="28" customWidth="1"/>
    <col min="12036" max="12037" width="20.7109375" style="28" customWidth="1"/>
    <col min="12038" max="12041" width="17.28515625" style="28" customWidth="1"/>
    <col min="12042" max="12044" width="9.140625" style="28"/>
    <col min="12045" max="12045" width="11.5703125" style="28" bestFit="1" customWidth="1"/>
    <col min="12046" max="12285" width="9.140625" style="28"/>
    <col min="12286" max="12286" width="2.28515625" style="28" customWidth="1"/>
    <col min="12287" max="12288" width="2.42578125" style="28" customWidth="1"/>
    <col min="12289" max="12289" width="58.7109375" style="28" customWidth="1"/>
    <col min="12290" max="12290" width="13.85546875" style="28" customWidth="1"/>
    <col min="12291" max="12291" width="16.140625" style="28" customWidth="1"/>
    <col min="12292" max="12293" width="20.7109375" style="28" customWidth="1"/>
    <col min="12294" max="12297" width="17.28515625" style="28" customWidth="1"/>
    <col min="12298" max="12300" width="9.140625" style="28"/>
    <col min="12301" max="12301" width="11.5703125" style="28" bestFit="1" customWidth="1"/>
    <col min="12302" max="12541" width="9.140625" style="28"/>
    <col min="12542" max="12542" width="2.28515625" style="28" customWidth="1"/>
    <col min="12543" max="12544" width="2.42578125" style="28" customWidth="1"/>
    <col min="12545" max="12545" width="58.7109375" style="28" customWidth="1"/>
    <col min="12546" max="12546" width="13.85546875" style="28" customWidth="1"/>
    <col min="12547" max="12547" width="16.140625" style="28" customWidth="1"/>
    <col min="12548" max="12549" width="20.7109375" style="28" customWidth="1"/>
    <col min="12550" max="12553" width="17.28515625" style="28" customWidth="1"/>
    <col min="12554" max="12556" width="9.140625" style="28"/>
    <col min="12557" max="12557" width="11.5703125" style="28" bestFit="1" customWidth="1"/>
    <col min="12558" max="12797" width="9.140625" style="28"/>
    <col min="12798" max="12798" width="2.28515625" style="28" customWidth="1"/>
    <col min="12799" max="12800" width="2.42578125" style="28" customWidth="1"/>
    <col min="12801" max="12801" width="58.7109375" style="28" customWidth="1"/>
    <col min="12802" max="12802" width="13.85546875" style="28" customWidth="1"/>
    <col min="12803" max="12803" width="16.140625" style="28" customWidth="1"/>
    <col min="12804" max="12805" width="20.7109375" style="28" customWidth="1"/>
    <col min="12806" max="12809" width="17.28515625" style="28" customWidth="1"/>
    <col min="12810" max="12812" width="9.140625" style="28"/>
    <col min="12813" max="12813" width="11.5703125" style="28" bestFit="1" customWidth="1"/>
    <col min="12814" max="13053" width="9.140625" style="28"/>
    <col min="13054" max="13054" width="2.28515625" style="28" customWidth="1"/>
    <col min="13055" max="13056" width="2.42578125" style="28" customWidth="1"/>
    <col min="13057" max="13057" width="58.7109375" style="28" customWidth="1"/>
    <col min="13058" max="13058" width="13.85546875" style="28" customWidth="1"/>
    <col min="13059" max="13059" width="16.140625" style="28" customWidth="1"/>
    <col min="13060" max="13061" width="20.7109375" style="28" customWidth="1"/>
    <col min="13062" max="13065" width="17.28515625" style="28" customWidth="1"/>
    <col min="13066" max="13068" width="9.140625" style="28"/>
    <col min="13069" max="13069" width="11.5703125" style="28" bestFit="1" customWidth="1"/>
    <col min="13070" max="13309" width="9.140625" style="28"/>
    <col min="13310" max="13310" width="2.28515625" style="28" customWidth="1"/>
    <col min="13311" max="13312" width="2.42578125" style="28" customWidth="1"/>
    <col min="13313" max="13313" width="58.7109375" style="28" customWidth="1"/>
    <col min="13314" max="13314" width="13.85546875" style="28" customWidth="1"/>
    <col min="13315" max="13315" width="16.140625" style="28" customWidth="1"/>
    <col min="13316" max="13317" width="20.7109375" style="28" customWidth="1"/>
    <col min="13318" max="13321" width="17.28515625" style="28" customWidth="1"/>
    <col min="13322" max="13324" width="9.140625" style="28"/>
    <col min="13325" max="13325" width="11.5703125" style="28" bestFit="1" customWidth="1"/>
    <col min="13326" max="13565" width="9.140625" style="28"/>
    <col min="13566" max="13566" width="2.28515625" style="28" customWidth="1"/>
    <col min="13567" max="13568" width="2.42578125" style="28" customWidth="1"/>
    <col min="13569" max="13569" width="58.7109375" style="28" customWidth="1"/>
    <col min="13570" max="13570" width="13.85546875" style="28" customWidth="1"/>
    <col min="13571" max="13571" width="16.140625" style="28" customWidth="1"/>
    <col min="13572" max="13573" width="20.7109375" style="28" customWidth="1"/>
    <col min="13574" max="13577" width="17.28515625" style="28" customWidth="1"/>
    <col min="13578" max="13580" width="9.140625" style="28"/>
    <col min="13581" max="13581" width="11.5703125" style="28" bestFit="1" customWidth="1"/>
    <col min="13582" max="13821" width="9.140625" style="28"/>
    <col min="13822" max="13822" width="2.28515625" style="28" customWidth="1"/>
    <col min="13823" max="13824" width="2.42578125" style="28" customWidth="1"/>
    <col min="13825" max="13825" width="58.7109375" style="28" customWidth="1"/>
    <col min="13826" max="13826" width="13.85546875" style="28" customWidth="1"/>
    <col min="13827" max="13827" width="16.140625" style="28" customWidth="1"/>
    <col min="13828" max="13829" width="20.7109375" style="28" customWidth="1"/>
    <col min="13830" max="13833" width="17.28515625" style="28" customWidth="1"/>
    <col min="13834" max="13836" width="9.140625" style="28"/>
    <col min="13837" max="13837" width="11.5703125" style="28" bestFit="1" customWidth="1"/>
    <col min="13838" max="14077" width="9.140625" style="28"/>
    <col min="14078" max="14078" width="2.28515625" style="28" customWidth="1"/>
    <col min="14079" max="14080" width="2.42578125" style="28" customWidth="1"/>
    <col min="14081" max="14081" width="58.7109375" style="28" customWidth="1"/>
    <col min="14082" max="14082" width="13.85546875" style="28" customWidth="1"/>
    <col min="14083" max="14083" width="16.140625" style="28" customWidth="1"/>
    <col min="14084" max="14085" width="20.7109375" style="28" customWidth="1"/>
    <col min="14086" max="14089" width="17.28515625" style="28" customWidth="1"/>
    <col min="14090" max="14092" width="9.140625" style="28"/>
    <col min="14093" max="14093" width="11.5703125" style="28" bestFit="1" customWidth="1"/>
    <col min="14094" max="14333" width="9.140625" style="28"/>
    <col min="14334" max="14334" width="2.28515625" style="28" customWidth="1"/>
    <col min="14335" max="14336" width="2.42578125" style="28" customWidth="1"/>
    <col min="14337" max="14337" width="58.7109375" style="28" customWidth="1"/>
    <col min="14338" max="14338" width="13.85546875" style="28" customWidth="1"/>
    <col min="14339" max="14339" width="16.140625" style="28" customWidth="1"/>
    <col min="14340" max="14341" width="20.7109375" style="28" customWidth="1"/>
    <col min="14342" max="14345" width="17.28515625" style="28" customWidth="1"/>
    <col min="14346" max="14348" width="9.140625" style="28"/>
    <col min="14349" max="14349" width="11.5703125" style="28" bestFit="1" customWidth="1"/>
    <col min="14350" max="14589" width="9.140625" style="28"/>
    <col min="14590" max="14590" width="2.28515625" style="28" customWidth="1"/>
    <col min="14591" max="14592" width="2.42578125" style="28" customWidth="1"/>
    <col min="14593" max="14593" width="58.7109375" style="28" customWidth="1"/>
    <col min="14594" max="14594" width="13.85546875" style="28" customWidth="1"/>
    <col min="14595" max="14595" width="16.140625" style="28" customWidth="1"/>
    <col min="14596" max="14597" width="20.7109375" style="28" customWidth="1"/>
    <col min="14598" max="14601" width="17.28515625" style="28" customWidth="1"/>
    <col min="14602" max="14604" width="9.140625" style="28"/>
    <col min="14605" max="14605" width="11.5703125" style="28" bestFit="1" customWidth="1"/>
    <col min="14606" max="14845" width="9.140625" style="28"/>
    <col min="14846" max="14846" width="2.28515625" style="28" customWidth="1"/>
    <col min="14847" max="14848" width="2.42578125" style="28" customWidth="1"/>
    <col min="14849" max="14849" width="58.7109375" style="28" customWidth="1"/>
    <col min="14850" max="14850" width="13.85546875" style="28" customWidth="1"/>
    <col min="14851" max="14851" width="16.140625" style="28" customWidth="1"/>
    <col min="14852" max="14853" width="20.7109375" style="28" customWidth="1"/>
    <col min="14854" max="14857" width="17.28515625" style="28" customWidth="1"/>
    <col min="14858" max="14860" width="9.140625" style="28"/>
    <col min="14861" max="14861" width="11.5703125" style="28" bestFit="1" customWidth="1"/>
    <col min="14862" max="15101" width="9.140625" style="28"/>
    <col min="15102" max="15102" width="2.28515625" style="28" customWidth="1"/>
    <col min="15103" max="15104" width="2.42578125" style="28" customWidth="1"/>
    <col min="15105" max="15105" width="58.7109375" style="28" customWidth="1"/>
    <col min="15106" max="15106" width="13.85546875" style="28" customWidth="1"/>
    <col min="15107" max="15107" width="16.140625" style="28" customWidth="1"/>
    <col min="15108" max="15109" width="20.7109375" style="28" customWidth="1"/>
    <col min="15110" max="15113" width="17.28515625" style="28" customWidth="1"/>
    <col min="15114" max="15116" width="9.140625" style="28"/>
    <col min="15117" max="15117" width="11.5703125" style="28" bestFit="1" customWidth="1"/>
    <col min="15118" max="15357" width="9.140625" style="28"/>
    <col min="15358" max="15358" width="2.28515625" style="28" customWidth="1"/>
    <col min="15359" max="15360" width="2.42578125" style="28" customWidth="1"/>
    <col min="15361" max="15361" width="58.7109375" style="28" customWidth="1"/>
    <col min="15362" max="15362" width="13.85546875" style="28" customWidth="1"/>
    <col min="15363" max="15363" width="16.140625" style="28" customWidth="1"/>
    <col min="15364" max="15365" width="20.7109375" style="28" customWidth="1"/>
    <col min="15366" max="15369" width="17.28515625" style="28" customWidth="1"/>
    <col min="15370" max="15372" width="9.140625" style="28"/>
    <col min="15373" max="15373" width="11.5703125" style="28" bestFit="1" customWidth="1"/>
    <col min="15374" max="15613" width="9.140625" style="28"/>
    <col min="15614" max="15614" width="2.28515625" style="28" customWidth="1"/>
    <col min="15615" max="15616" width="2.42578125" style="28" customWidth="1"/>
    <col min="15617" max="15617" width="58.7109375" style="28" customWidth="1"/>
    <col min="15618" max="15618" width="13.85546875" style="28" customWidth="1"/>
    <col min="15619" max="15619" width="16.140625" style="28" customWidth="1"/>
    <col min="15620" max="15621" width="20.7109375" style="28" customWidth="1"/>
    <col min="15622" max="15625" width="17.28515625" style="28" customWidth="1"/>
    <col min="15626" max="15628" width="9.140625" style="28"/>
    <col min="15629" max="15629" width="11.5703125" style="28" bestFit="1" customWidth="1"/>
    <col min="15630" max="15869" width="9.140625" style="28"/>
    <col min="15870" max="15870" width="2.28515625" style="28" customWidth="1"/>
    <col min="15871" max="15872" width="2.42578125" style="28" customWidth="1"/>
    <col min="15873" max="15873" width="58.7109375" style="28" customWidth="1"/>
    <col min="15874" max="15874" width="13.85546875" style="28" customWidth="1"/>
    <col min="15875" max="15875" width="16.140625" style="28" customWidth="1"/>
    <col min="15876" max="15877" width="20.7109375" style="28" customWidth="1"/>
    <col min="15878" max="15881" width="17.28515625" style="28" customWidth="1"/>
    <col min="15882" max="15884" width="9.140625" style="28"/>
    <col min="15885" max="15885" width="11.5703125" style="28" bestFit="1" customWidth="1"/>
    <col min="15886" max="16125" width="9.140625" style="28"/>
    <col min="16126" max="16126" width="2.28515625" style="28" customWidth="1"/>
    <col min="16127" max="16128" width="2.42578125" style="28" customWidth="1"/>
    <col min="16129" max="16129" width="58.7109375" style="28" customWidth="1"/>
    <col min="16130" max="16130" width="13.85546875" style="28" customWidth="1"/>
    <col min="16131" max="16131" width="16.140625" style="28" customWidth="1"/>
    <col min="16132" max="16133" width="20.7109375" style="28" customWidth="1"/>
    <col min="16134" max="16137" width="17.28515625" style="28" customWidth="1"/>
    <col min="16138" max="16140" width="9.140625" style="28"/>
    <col min="16141" max="16141" width="11.5703125" style="28" bestFit="1" customWidth="1"/>
    <col min="16142" max="16384" width="9.140625" style="28"/>
  </cols>
  <sheetData>
    <row r="1" spans="1:10" ht="12.75" customHeight="1" x14ac:dyDescent="0.2">
      <c r="A1" s="958" t="str">
        <f>Cash!A1</f>
        <v>NAME OF INSURANCE COMPANY</v>
      </c>
      <c r="B1" s="958"/>
      <c r="C1" s="958"/>
      <c r="D1" s="958"/>
      <c r="E1" s="958"/>
      <c r="F1" s="958"/>
      <c r="G1" s="958"/>
      <c r="H1" s="958"/>
      <c r="I1" s="958"/>
    </row>
    <row r="2" spans="1:10" ht="12.75" customHeight="1" x14ac:dyDescent="0.2">
      <c r="A2" s="958" t="str">
        <f>Cash!A2</f>
        <v>STATEMENT OF CAPITAL, RESERVES AND SURPLUS INVESTMENTS</v>
      </c>
      <c r="B2" s="958"/>
      <c r="C2" s="958"/>
      <c r="D2" s="958"/>
      <c r="E2" s="958"/>
      <c r="F2" s="958"/>
      <c r="G2" s="958"/>
      <c r="H2" s="958"/>
      <c r="I2" s="958"/>
    </row>
    <row r="3" spans="1:10" ht="12.75" customHeight="1" x14ac:dyDescent="0.2">
      <c r="A3" s="958" t="str">
        <f>Cash!A3</f>
        <v>AS OF DATE</v>
      </c>
      <c r="B3" s="958"/>
      <c r="C3" s="958"/>
      <c r="D3" s="958"/>
      <c r="E3" s="958"/>
      <c r="F3" s="958"/>
      <c r="G3" s="958"/>
      <c r="H3" s="958"/>
      <c r="I3" s="958"/>
    </row>
    <row r="4" spans="1:10" ht="12.75" customHeight="1" thickBot="1" x14ac:dyDescent="0.25"/>
    <row r="5" spans="1:10" s="195" customFormat="1" ht="12.75" customHeight="1" x14ac:dyDescent="0.25">
      <c r="A5" s="1055" t="s">
        <v>99</v>
      </c>
      <c r="B5" s="1051"/>
      <c r="C5" s="1051"/>
      <c r="D5" s="1051"/>
      <c r="E5" s="1057" t="s">
        <v>164</v>
      </c>
      <c r="F5" s="231" t="s">
        <v>144</v>
      </c>
      <c r="G5" s="975" t="s">
        <v>348</v>
      </c>
      <c r="H5" s="975" t="s">
        <v>349</v>
      </c>
      <c r="I5" s="1059" t="s">
        <v>63</v>
      </c>
      <c r="J5" s="95"/>
    </row>
    <row r="6" spans="1:10" s="195" customFormat="1" ht="12.75" customHeight="1" x14ac:dyDescent="0.25">
      <c r="A6" s="1056"/>
      <c r="B6" s="1048"/>
      <c r="C6" s="1048"/>
      <c r="D6" s="1048"/>
      <c r="E6" s="1058"/>
      <c r="F6" s="97" t="s">
        <v>167</v>
      </c>
      <c r="G6" s="977"/>
      <c r="H6" s="977"/>
      <c r="I6" s="1060"/>
      <c r="J6" s="95"/>
    </row>
    <row r="7" spans="1:10" ht="12.75" customHeight="1" thickBot="1" x14ac:dyDescent="0.25">
      <c r="A7" s="1052"/>
      <c r="B7" s="1053"/>
      <c r="C7" s="1053"/>
      <c r="D7" s="1053"/>
      <c r="E7" s="285"/>
      <c r="F7" s="285"/>
      <c r="G7" s="471"/>
      <c r="H7" s="305"/>
      <c r="I7" s="289"/>
    </row>
    <row r="8" spans="1:10" ht="12.75" customHeight="1" x14ac:dyDescent="0.2">
      <c r="A8" s="232"/>
      <c r="B8" s="31"/>
      <c r="C8" s="31"/>
      <c r="D8" s="31"/>
      <c r="E8" s="170"/>
      <c r="F8" s="233"/>
      <c r="G8" s="233"/>
      <c r="H8" s="233"/>
      <c r="I8" s="126"/>
    </row>
    <row r="9" spans="1:10" ht="12.75" customHeight="1" x14ac:dyDescent="0.2">
      <c r="A9" s="33" t="s">
        <v>0</v>
      </c>
      <c r="B9" s="235" t="s">
        <v>169</v>
      </c>
      <c r="C9" s="235"/>
      <c r="D9" s="35"/>
      <c r="E9" s="171"/>
      <c r="F9" s="236"/>
      <c r="G9" s="236"/>
      <c r="H9" s="236"/>
      <c r="I9" s="129"/>
    </row>
    <row r="10" spans="1:10" ht="12.75" customHeight="1" x14ac:dyDescent="0.2">
      <c r="A10" s="60"/>
      <c r="B10" s="36"/>
      <c r="C10" s="36"/>
      <c r="D10" s="36"/>
      <c r="E10" s="171"/>
      <c r="F10" s="236"/>
      <c r="G10" s="236"/>
      <c r="H10" s="236"/>
      <c r="I10" s="129"/>
    </row>
    <row r="11" spans="1:10" ht="12.75" customHeight="1" x14ac:dyDescent="0.2">
      <c r="A11" s="60"/>
      <c r="B11" s="36" t="s">
        <v>107</v>
      </c>
      <c r="C11" s="36" t="s">
        <v>170</v>
      </c>
      <c r="D11" s="36"/>
      <c r="E11" s="238"/>
      <c r="F11" s="236"/>
      <c r="G11" s="236"/>
      <c r="H11" s="236"/>
      <c r="I11" s="129"/>
    </row>
    <row r="12" spans="1:10" ht="12.75" customHeight="1" x14ac:dyDescent="0.2">
      <c r="A12" s="60"/>
      <c r="B12" s="36"/>
      <c r="C12" s="36">
        <v>1</v>
      </c>
      <c r="D12" s="240"/>
      <c r="E12" s="241"/>
      <c r="F12" s="241"/>
      <c r="G12" s="241"/>
      <c r="H12" s="241"/>
      <c r="I12" s="134"/>
    </row>
    <row r="13" spans="1:10" ht="12.75" customHeight="1" x14ac:dyDescent="0.2">
      <c r="A13" s="60"/>
      <c r="B13" s="36"/>
      <c r="C13" s="36">
        <v>2</v>
      </c>
      <c r="D13" s="242"/>
      <c r="E13" s="243"/>
      <c r="F13" s="243"/>
      <c r="G13" s="243"/>
      <c r="H13" s="243"/>
      <c r="I13" s="244"/>
    </row>
    <row r="14" spans="1:10" s="4" customFormat="1" ht="12.75" customHeight="1" x14ac:dyDescent="0.2">
      <c r="A14" s="39"/>
      <c r="B14" s="35"/>
      <c r="C14" s="217" t="s">
        <v>93</v>
      </c>
      <c r="D14" s="245"/>
      <c r="E14" s="246">
        <f>SUM(E12:E13)</f>
        <v>0</v>
      </c>
      <c r="F14" s="246">
        <f t="shared" ref="F14:H14" si="0">SUM(F12:F13)</f>
        <v>0</v>
      </c>
      <c r="G14" s="246">
        <f t="shared" si="0"/>
        <v>0</v>
      </c>
      <c r="H14" s="246">
        <f t="shared" si="0"/>
        <v>0</v>
      </c>
      <c r="I14" s="247"/>
    </row>
    <row r="15" spans="1:10" ht="12.75" customHeight="1" x14ac:dyDescent="0.2">
      <c r="A15" s="60"/>
      <c r="B15" s="36"/>
      <c r="C15" s="36"/>
      <c r="D15" s="248"/>
      <c r="E15" s="171"/>
      <c r="F15" s="236"/>
      <c r="G15" s="233"/>
      <c r="H15" s="233"/>
      <c r="I15" s="126"/>
    </row>
    <row r="16" spans="1:10" ht="12.75" customHeight="1" x14ac:dyDescent="0.2">
      <c r="A16" s="60"/>
      <c r="B16" s="36" t="s">
        <v>109</v>
      </c>
      <c r="C16" s="36" t="s">
        <v>171</v>
      </c>
      <c r="D16" s="36"/>
      <c r="E16" s="171"/>
      <c r="F16" s="236"/>
      <c r="G16" s="236"/>
      <c r="H16" s="236"/>
      <c r="I16" s="129"/>
    </row>
    <row r="17" spans="1:9" ht="12.75" customHeight="1" x14ac:dyDescent="0.2">
      <c r="A17" s="60"/>
      <c r="B17" s="36"/>
      <c r="C17" s="36">
        <v>1</v>
      </c>
      <c r="D17" s="240"/>
      <c r="E17" s="241"/>
      <c r="F17" s="241"/>
      <c r="G17" s="241"/>
      <c r="H17" s="241"/>
      <c r="I17" s="134"/>
    </row>
    <row r="18" spans="1:9" ht="12.75" customHeight="1" x14ac:dyDescent="0.2">
      <c r="A18" s="60"/>
      <c r="B18" s="36"/>
      <c r="C18" s="36">
        <v>2</v>
      </c>
      <c r="D18" s="242"/>
      <c r="E18" s="243"/>
      <c r="F18" s="243"/>
      <c r="G18" s="243"/>
      <c r="H18" s="243"/>
      <c r="I18" s="244"/>
    </row>
    <row r="19" spans="1:9" ht="12.75" customHeight="1" x14ac:dyDescent="0.2">
      <c r="A19" s="60"/>
      <c r="B19" s="36"/>
      <c r="C19" s="217" t="s">
        <v>93</v>
      </c>
      <c r="D19" s="245"/>
      <c r="E19" s="246">
        <f>SUM(E17:E18)</f>
        <v>0</v>
      </c>
      <c r="F19" s="246">
        <f t="shared" ref="F19:H19" si="1">SUM(F17:F18)</f>
        <v>0</v>
      </c>
      <c r="G19" s="246">
        <f t="shared" si="1"/>
        <v>0</v>
      </c>
      <c r="H19" s="246">
        <f t="shared" si="1"/>
        <v>0</v>
      </c>
      <c r="I19" s="247"/>
    </row>
    <row r="20" spans="1:9" ht="12.75" customHeight="1" x14ac:dyDescent="0.2">
      <c r="A20" s="60"/>
      <c r="B20" s="36"/>
      <c r="C20" s="36"/>
      <c r="D20" s="36"/>
      <c r="E20" s="171"/>
      <c r="F20" s="236"/>
      <c r="G20" s="236"/>
      <c r="H20" s="236"/>
      <c r="I20" s="129"/>
    </row>
    <row r="21" spans="1:9" ht="12.75" customHeight="1" x14ac:dyDescent="0.2">
      <c r="A21" s="60"/>
      <c r="B21" s="36" t="s">
        <v>157</v>
      </c>
      <c r="C21" s="36" t="s">
        <v>172</v>
      </c>
      <c r="D21" s="36"/>
      <c r="E21" s="171"/>
      <c r="F21" s="236"/>
      <c r="G21" s="236"/>
      <c r="H21" s="236"/>
      <c r="I21" s="129"/>
    </row>
    <row r="22" spans="1:9" ht="12.75" customHeight="1" x14ac:dyDescent="0.2">
      <c r="A22" s="60"/>
      <c r="B22" s="36"/>
      <c r="C22" s="36">
        <v>1</v>
      </c>
      <c r="D22" s="240"/>
      <c r="E22" s="241"/>
      <c r="F22" s="241"/>
      <c r="G22" s="241"/>
      <c r="H22" s="241"/>
      <c r="I22" s="134"/>
    </row>
    <row r="23" spans="1:9" ht="12.75" customHeight="1" x14ac:dyDescent="0.2">
      <c r="A23" s="60"/>
      <c r="B23" s="36"/>
      <c r="C23" s="36">
        <v>2</v>
      </c>
      <c r="D23" s="242"/>
      <c r="E23" s="243"/>
      <c r="F23" s="243"/>
      <c r="G23" s="243"/>
      <c r="H23" s="243"/>
      <c r="I23" s="244"/>
    </row>
    <row r="24" spans="1:9" ht="12.75" customHeight="1" x14ac:dyDescent="0.2">
      <c r="A24" s="60"/>
      <c r="B24" s="36"/>
      <c r="C24" s="217" t="s">
        <v>93</v>
      </c>
      <c r="D24" s="245"/>
      <c r="E24" s="246">
        <f t="shared" ref="E24:H24" si="2">SUM(E22:E23)</f>
        <v>0</v>
      </c>
      <c r="F24" s="246">
        <f t="shared" si="2"/>
        <v>0</v>
      </c>
      <c r="G24" s="246">
        <f t="shared" si="2"/>
        <v>0</v>
      </c>
      <c r="H24" s="246">
        <f t="shared" si="2"/>
        <v>0</v>
      </c>
      <c r="I24" s="247"/>
    </row>
    <row r="25" spans="1:9" ht="12.75" customHeight="1" x14ac:dyDescent="0.2">
      <c r="A25" s="60"/>
      <c r="B25" s="36"/>
      <c r="C25" s="36"/>
      <c r="D25" s="36"/>
      <c r="E25" s="171"/>
      <c r="F25" s="171"/>
      <c r="G25" s="171"/>
      <c r="H25" s="171"/>
      <c r="I25" s="129"/>
    </row>
    <row r="26" spans="1:9" ht="12.75" customHeight="1" x14ac:dyDescent="0.2">
      <c r="A26" s="60"/>
      <c r="B26" s="36" t="s">
        <v>160</v>
      </c>
      <c r="C26" s="36" t="s">
        <v>88</v>
      </c>
      <c r="D26" s="36"/>
      <c r="E26" s="565"/>
      <c r="F26" s="565"/>
      <c r="G26" s="565"/>
      <c r="H26" s="565"/>
      <c r="I26" s="566"/>
    </row>
    <row r="27" spans="1:9" ht="12.75" customHeight="1" x14ac:dyDescent="0.2">
      <c r="A27" s="60"/>
      <c r="B27" s="36"/>
      <c r="C27" s="36"/>
      <c r="D27" s="36"/>
      <c r="E27" s="171"/>
      <c r="F27" s="233"/>
      <c r="G27" s="233"/>
      <c r="H27" s="233"/>
      <c r="I27" s="137"/>
    </row>
    <row r="28" spans="1:9" ht="12.75" customHeight="1" x14ac:dyDescent="0.2">
      <c r="A28" s="60"/>
      <c r="B28" s="36"/>
      <c r="C28" s="36" t="s">
        <v>173</v>
      </c>
      <c r="D28" s="36"/>
      <c r="E28" s="171"/>
      <c r="F28" s="236"/>
      <c r="G28" s="236"/>
      <c r="H28" s="236"/>
      <c r="I28" s="129"/>
    </row>
    <row r="29" spans="1:9" ht="12.75" customHeight="1" x14ac:dyDescent="0.2">
      <c r="A29" s="60"/>
      <c r="B29" s="36"/>
      <c r="C29" s="36">
        <v>1</v>
      </c>
      <c r="D29" s="240"/>
      <c r="E29" s="241"/>
      <c r="F29" s="241"/>
      <c r="G29" s="241"/>
      <c r="H29" s="241"/>
      <c r="I29" s="134"/>
    </row>
    <row r="30" spans="1:9" ht="12.75" customHeight="1" x14ac:dyDescent="0.2">
      <c r="A30" s="60"/>
      <c r="B30" s="36"/>
      <c r="C30" s="36">
        <v>2</v>
      </c>
      <c r="D30" s="242"/>
      <c r="E30" s="243"/>
      <c r="F30" s="243"/>
      <c r="G30" s="243"/>
      <c r="H30" s="243"/>
      <c r="I30" s="244"/>
    </row>
    <row r="31" spans="1:9" ht="12.75" customHeight="1" x14ac:dyDescent="0.2">
      <c r="A31" s="251"/>
      <c r="B31" s="116"/>
      <c r="C31" s="217" t="s">
        <v>93</v>
      </c>
      <c r="D31" s="245"/>
      <c r="E31" s="246">
        <f t="shared" ref="E31:H31" si="3">SUM(E29:E30)</f>
        <v>0</v>
      </c>
      <c r="F31" s="246">
        <f t="shared" si="3"/>
        <v>0</v>
      </c>
      <c r="G31" s="246">
        <f t="shared" si="3"/>
        <v>0</v>
      </c>
      <c r="H31" s="246">
        <f t="shared" si="3"/>
        <v>0</v>
      </c>
      <c r="I31" s="247"/>
    </row>
    <row r="32" spans="1:9" ht="12.75" customHeight="1" x14ac:dyDescent="0.2">
      <c r="A32" s="251"/>
      <c r="B32" s="116"/>
      <c r="C32" s="217"/>
      <c r="D32" s="245"/>
      <c r="E32" s="252"/>
      <c r="F32" s="252"/>
      <c r="G32" s="252"/>
      <c r="H32" s="252"/>
      <c r="I32" s="254"/>
    </row>
    <row r="33" spans="1:9" ht="12.75" customHeight="1" x14ac:dyDescent="0.2">
      <c r="A33" s="60"/>
      <c r="B33" s="36"/>
      <c r="C33" s="36" t="s">
        <v>174</v>
      </c>
      <c r="D33" s="36"/>
      <c r="E33" s="171"/>
      <c r="F33" s="236"/>
      <c r="G33" s="236"/>
      <c r="H33" s="236"/>
      <c r="I33" s="129"/>
    </row>
    <row r="34" spans="1:9" ht="12.75" customHeight="1" x14ac:dyDescent="0.2">
      <c r="A34" s="60"/>
      <c r="B34" s="36"/>
      <c r="C34" s="36">
        <v>1</v>
      </c>
      <c r="D34" s="240"/>
      <c r="E34" s="241"/>
      <c r="F34" s="241"/>
      <c r="G34" s="241"/>
      <c r="H34" s="241"/>
      <c r="I34" s="134"/>
    </row>
    <row r="35" spans="1:9" ht="12.75" customHeight="1" x14ac:dyDescent="0.2">
      <c r="A35" s="60"/>
      <c r="B35" s="36"/>
      <c r="C35" s="36">
        <v>2</v>
      </c>
      <c r="D35" s="242"/>
      <c r="E35" s="243"/>
      <c r="F35" s="243"/>
      <c r="G35" s="243"/>
      <c r="H35" s="243"/>
      <c r="I35" s="244"/>
    </row>
    <row r="36" spans="1:9" ht="12.75" customHeight="1" x14ac:dyDescent="0.2">
      <c r="A36" s="251"/>
      <c r="B36" s="116"/>
      <c r="C36" s="217" t="s">
        <v>93</v>
      </c>
      <c r="D36" s="245"/>
      <c r="E36" s="246">
        <f>SUM(E34:E35)</f>
        <v>0</v>
      </c>
      <c r="F36" s="246">
        <f t="shared" ref="F36:H36" si="4">SUM(F34:F35)</f>
        <v>0</v>
      </c>
      <c r="G36" s="246">
        <f t="shared" si="4"/>
        <v>0</v>
      </c>
      <c r="H36" s="246">
        <f t="shared" si="4"/>
        <v>0</v>
      </c>
      <c r="I36" s="247"/>
    </row>
    <row r="37" spans="1:9" ht="12.75" customHeight="1" x14ac:dyDescent="0.2">
      <c r="A37" s="251"/>
      <c r="B37" s="116"/>
      <c r="C37" s="217"/>
      <c r="D37" s="245"/>
      <c r="E37" s="255"/>
      <c r="F37" s="255"/>
      <c r="G37" s="255"/>
      <c r="H37" s="255"/>
      <c r="I37" s="256"/>
    </row>
    <row r="38" spans="1:9" s="4" customFormat="1" ht="12.75" customHeight="1" x14ac:dyDescent="0.2">
      <c r="A38" s="63"/>
      <c r="B38" s="65"/>
      <c r="C38" s="217" t="s">
        <v>175</v>
      </c>
      <c r="D38" s="245"/>
      <c r="E38" s="246">
        <f>E31+E36</f>
        <v>0</v>
      </c>
      <c r="F38" s="246">
        <f t="shared" ref="F38:H38" si="5">F31+F36</f>
        <v>0</v>
      </c>
      <c r="G38" s="246">
        <f t="shared" si="5"/>
        <v>0</v>
      </c>
      <c r="H38" s="246">
        <f t="shared" si="5"/>
        <v>0</v>
      </c>
      <c r="I38" s="247"/>
    </row>
    <row r="39" spans="1:9" ht="12.75" customHeight="1" x14ac:dyDescent="0.2">
      <c r="A39" s="60"/>
      <c r="B39" s="36"/>
      <c r="C39" s="36"/>
      <c r="D39" s="248"/>
      <c r="E39" s="171"/>
      <c r="F39" s="233"/>
      <c r="G39" s="233"/>
      <c r="H39" s="233"/>
      <c r="I39" s="258"/>
    </row>
    <row r="40" spans="1:9" ht="12.75" customHeight="1" thickBot="1" x14ac:dyDescent="0.25">
      <c r="A40" s="60"/>
      <c r="B40" s="36"/>
      <c r="C40" s="36"/>
      <c r="D40" s="248"/>
      <c r="E40" s="171"/>
      <c r="F40" s="236"/>
      <c r="G40" s="390"/>
      <c r="H40" s="390"/>
      <c r="I40" s="137"/>
    </row>
    <row r="41" spans="1:9" s="4" customFormat="1" ht="12.75" customHeight="1" thickBot="1" x14ac:dyDescent="0.25">
      <c r="A41" s="39"/>
      <c r="B41" s="35" t="s">
        <v>176</v>
      </c>
      <c r="C41" s="35"/>
      <c r="D41" s="35"/>
      <c r="E41" s="260">
        <f t="shared" ref="E41:H41" si="6">E38+E24+E19+E14</f>
        <v>0</v>
      </c>
      <c r="F41" s="260">
        <f t="shared" si="6"/>
        <v>0</v>
      </c>
      <c r="G41" s="260">
        <f t="shared" si="6"/>
        <v>0</v>
      </c>
      <c r="H41" s="260">
        <f t="shared" si="6"/>
        <v>0</v>
      </c>
      <c r="I41" s="138"/>
    </row>
    <row r="42" spans="1:9" ht="12.75" customHeight="1" x14ac:dyDescent="0.2">
      <c r="A42" s="60"/>
      <c r="B42" s="36"/>
      <c r="C42" s="36"/>
      <c r="D42" s="36"/>
      <c r="E42" s="171"/>
      <c r="F42" s="236"/>
      <c r="G42" s="233"/>
      <c r="H42" s="233"/>
      <c r="I42" s="126"/>
    </row>
    <row r="43" spans="1:9" s="195" customFormat="1" ht="12.75" customHeight="1" x14ac:dyDescent="0.25">
      <c r="A43" s="263" t="s">
        <v>177</v>
      </c>
      <c r="B43" s="1054" t="s">
        <v>178</v>
      </c>
      <c r="C43" s="1054"/>
      <c r="D43" s="1054"/>
      <c r="E43" s="264"/>
      <c r="F43" s="265"/>
      <c r="G43" s="265"/>
      <c r="H43" s="265"/>
      <c r="I43" s="266"/>
    </row>
    <row r="44" spans="1:9" ht="12.75" customHeight="1" x14ac:dyDescent="0.2">
      <c r="A44" s="60"/>
      <c r="B44" s="36"/>
      <c r="C44" s="36"/>
      <c r="D44" s="36"/>
      <c r="E44" s="171"/>
      <c r="F44" s="236"/>
      <c r="G44" s="236"/>
      <c r="H44" s="236"/>
      <c r="I44" s="129"/>
    </row>
    <row r="45" spans="1:9" ht="12.75" customHeight="1" x14ac:dyDescent="0.2">
      <c r="A45" s="60"/>
      <c r="B45" s="36" t="s">
        <v>107</v>
      </c>
      <c r="C45" s="36" t="s">
        <v>170</v>
      </c>
      <c r="D45" s="36"/>
      <c r="E45" s="238"/>
      <c r="F45" s="236"/>
      <c r="G45" s="236"/>
      <c r="H45" s="236"/>
      <c r="I45" s="129"/>
    </row>
    <row r="46" spans="1:9" ht="12.75" customHeight="1" x14ac:dyDescent="0.2">
      <c r="A46" s="60"/>
      <c r="B46" s="36"/>
      <c r="C46" s="36">
        <v>1</v>
      </c>
      <c r="D46" s="240"/>
      <c r="E46" s="241"/>
      <c r="F46" s="241"/>
      <c r="G46" s="241"/>
      <c r="H46" s="241"/>
      <c r="I46" s="134"/>
    </row>
    <row r="47" spans="1:9" ht="12.75" customHeight="1" x14ac:dyDescent="0.2">
      <c r="A47" s="60"/>
      <c r="B47" s="36"/>
      <c r="C47" s="36">
        <v>2</v>
      </c>
      <c r="D47" s="242"/>
      <c r="E47" s="243"/>
      <c r="F47" s="243"/>
      <c r="G47" s="243"/>
      <c r="H47" s="243"/>
      <c r="I47" s="244"/>
    </row>
    <row r="48" spans="1:9" ht="12.75" customHeight="1" x14ac:dyDescent="0.2">
      <c r="A48" s="60"/>
      <c r="B48" s="36"/>
      <c r="C48" s="217" t="s">
        <v>93</v>
      </c>
      <c r="D48" s="245"/>
      <c r="E48" s="246">
        <f t="shared" ref="E48:H48" si="7">SUM(E46:E47)</f>
        <v>0</v>
      </c>
      <c r="F48" s="246">
        <f t="shared" si="7"/>
        <v>0</v>
      </c>
      <c r="G48" s="246">
        <f t="shared" si="7"/>
        <v>0</v>
      </c>
      <c r="H48" s="246">
        <f t="shared" si="7"/>
        <v>0</v>
      </c>
      <c r="I48" s="247"/>
    </row>
    <row r="49" spans="1:9" ht="12.75" customHeight="1" x14ac:dyDescent="0.2">
      <c r="A49" s="60"/>
      <c r="B49" s="36"/>
      <c r="C49" s="248"/>
      <c r="D49" s="248"/>
      <c r="E49" s="171"/>
      <c r="F49" s="236"/>
      <c r="G49" s="233"/>
      <c r="H49" s="233"/>
      <c r="I49" s="129"/>
    </row>
    <row r="50" spans="1:9" ht="12.75" customHeight="1" x14ac:dyDescent="0.2">
      <c r="A50" s="60"/>
      <c r="B50" s="36" t="s">
        <v>109</v>
      </c>
      <c r="C50" s="36" t="s">
        <v>171</v>
      </c>
      <c r="D50" s="36"/>
      <c r="E50" s="171"/>
      <c r="F50" s="236"/>
      <c r="G50" s="236"/>
      <c r="H50" s="236"/>
      <c r="I50" s="129"/>
    </row>
    <row r="51" spans="1:9" ht="12.75" customHeight="1" x14ac:dyDescent="0.2">
      <c r="A51" s="60"/>
      <c r="B51" s="36"/>
      <c r="C51" s="36">
        <v>1</v>
      </c>
      <c r="D51" s="240"/>
      <c r="E51" s="241"/>
      <c r="F51" s="241"/>
      <c r="G51" s="241"/>
      <c r="H51" s="241"/>
      <c r="I51" s="134"/>
    </row>
    <row r="52" spans="1:9" ht="12.75" customHeight="1" x14ac:dyDescent="0.2">
      <c r="A52" s="60"/>
      <c r="B52" s="36"/>
      <c r="C52" s="36">
        <v>2</v>
      </c>
      <c r="D52" s="242"/>
      <c r="E52" s="243"/>
      <c r="F52" s="243"/>
      <c r="G52" s="243"/>
      <c r="H52" s="243"/>
      <c r="I52" s="244"/>
    </row>
    <row r="53" spans="1:9" ht="12.75" customHeight="1" x14ac:dyDescent="0.2">
      <c r="A53" s="60"/>
      <c r="B53" s="36"/>
      <c r="C53" s="217" t="s">
        <v>93</v>
      </c>
      <c r="D53" s="245"/>
      <c r="E53" s="246">
        <f t="shared" ref="E53:H53" si="8">SUM(E51:E52)</f>
        <v>0</v>
      </c>
      <c r="F53" s="246">
        <f t="shared" si="8"/>
        <v>0</v>
      </c>
      <c r="G53" s="246">
        <f t="shared" si="8"/>
        <v>0</v>
      </c>
      <c r="H53" s="246">
        <f t="shared" si="8"/>
        <v>0</v>
      </c>
      <c r="I53" s="247"/>
    </row>
    <row r="54" spans="1:9" ht="12.75" customHeight="1" x14ac:dyDescent="0.2">
      <c r="A54" s="60"/>
      <c r="B54" s="36"/>
      <c r="C54" s="36"/>
      <c r="D54" s="36"/>
      <c r="E54" s="171"/>
      <c r="F54" s="236"/>
      <c r="G54" s="236"/>
      <c r="H54" s="236"/>
      <c r="I54" s="129"/>
    </row>
    <row r="55" spans="1:9" ht="12.75" customHeight="1" x14ac:dyDescent="0.2">
      <c r="A55" s="60"/>
      <c r="B55" s="36" t="s">
        <v>157</v>
      </c>
      <c r="C55" s="36" t="s">
        <v>172</v>
      </c>
      <c r="D55" s="36"/>
      <c r="E55" s="171"/>
      <c r="F55" s="236"/>
      <c r="G55" s="236"/>
      <c r="H55" s="236"/>
      <c r="I55" s="129"/>
    </row>
    <row r="56" spans="1:9" ht="12.75" customHeight="1" x14ac:dyDescent="0.2">
      <c r="A56" s="60"/>
      <c r="B56" s="36"/>
      <c r="C56" s="36">
        <v>1</v>
      </c>
      <c r="D56" s="240"/>
      <c r="E56" s="241"/>
      <c r="F56" s="241"/>
      <c r="G56" s="241"/>
      <c r="H56" s="241"/>
      <c r="I56" s="134"/>
    </row>
    <row r="57" spans="1:9" ht="12.75" customHeight="1" x14ac:dyDescent="0.2">
      <c r="A57" s="60"/>
      <c r="B57" s="36"/>
      <c r="C57" s="36">
        <v>2</v>
      </c>
      <c r="D57" s="242"/>
      <c r="E57" s="243"/>
      <c r="F57" s="243"/>
      <c r="G57" s="243"/>
      <c r="H57" s="243"/>
      <c r="I57" s="244"/>
    </row>
    <row r="58" spans="1:9" ht="12.75" customHeight="1" x14ac:dyDescent="0.2">
      <c r="A58" s="60"/>
      <c r="B58" s="35"/>
      <c r="C58" s="217" t="s">
        <v>93</v>
      </c>
      <c r="D58" s="245"/>
      <c r="E58" s="246">
        <f t="shared" ref="E58:H58" si="9">SUM(E56:E57)</f>
        <v>0</v>
      </c>
      <c r="F58" s="246">
        <f t="shared" si="9"/>
        <v>0</v>
      </c>
      <c r="G58" s="246">
        <f t="shared" si="9"/>
        <v>0</v>
      </c>
      <c r="H58" s="246">
        <f t="shared" si="9"/>
        <v>0</v>
      </c>
      <c r="I58" s="247"/>
    </row>
    <row r="59" spans="1:9" ht="12.75" customHeight="1" x14ac:dyDescent="0.2">
      <c r="A59" s="60"/>
      <c r="B59" s="36"/>
      <c r="C59" s="36"/>
      <c r="D59" s="36"/>
      <c r="E59" s="171"/>
      <c r="F59" s="236"/>
      <c r="G59" s="236"/>
      <c r="H59" s="236"/>
      <c r="I59" s="129"/>
    </row>
    <row r="60" spans="1:9" ht="12.75" customHeight="1" x14ac:dyDescent="0.2">
      <c r="A60" s="60"/>
      <c r="B60" s="36" t="s">
        <v>160</v>
      </c>
      <c r="C60" s="36" t="s">
        <v>88</v>
      </c>
      <c r="D60" s="36"/>
      <c r="E60" s="171"/>
      <c r="F60" s="236"/>
      <c r="G60" s="236"/>
      <c r="H60" s="236"/>
      <c r="I60" s="129"/>
    </row>
    <row r="61" spans="1:9" ht="12.75" customHeight="1" x14ac:dyDescent="0.2">
      <c r="A61" s="60"/>
      <c r="B61" s="36"/>
      <c r="C61" s="36"/>
      <c r="D61" s="36"/>
      <c r="E61" s="171"/>
      <c r="F61" s="249"/>
      <c r="G61" s="249"/>
      <c r="H61" s="249"/>
      <c r="I61" s="137"/>
    </row>
    <row r="62" spans="1:9" ht="12.75" customHeight="1" x14ac:dyDescent="0.2">
      <c r="A62" s="60"/>
      <c r="B62" s="36"/>
      <c r="C62" s="36" t="s">
        <v>173</v>
      </c>
      <c r="D62" s="36"/>
      <c r="E62" s="171"/>
      <c r="F62" s="236"/>
      <c r="G62" s="236"/>
      <c r="H62" s="236"/>
      <c r="I62" s="129"/>
    </row>
    <row r="63" spans="1:9" ht="12.75" customHeight="1" x14ac:dyDescent="0.2">
      <c r="A63" s="60"/>
      <c r="B63" s="36"/>
      <c r="C63" s="36">
        <v>1</v>
      </c>
      <c r="D63" s="240"/>
      <c r="E63" s="241"/>
      <c r="F63" s="241"/>
      <c r="G63" s="241"/>
      <c r="H63" s="241"/>
      <c r="I63" s="134"/>
    </row>
    <row r="64" spans="1:9" ht="12.75" customHeight="1" x14ac:dyDescent="0.2">
      <c r="A64" s="60"/>
      <c r="B64" s="36"/>
      <c r="C64" s="36">
        <v>2</v>
      </c>
      <c r="D64" s="242"/>
      <c r="E64" s="243"/>
      <c r="F64" s="243"/>
      <c r="G64" s="243"/>
      <c r="H64" s="243"/>
      <c r="I64" s="244"/>
    </row>
    <row r="65" spans="1:10" ht="12.75" customHeight="1" x14ac:dyDescent="0.2">
      <c r="A65" s="251"/>
      <c r="B65" s="116"/>
      <c r="C65" s="217" t="s">
        <v>93</v>
      </c>
      <c r="D65" s="245"/>
      <c r="E65" s="246">
        <f>SUM(E62:E63)</f>
        <v>0</v>
      </c>
      <c r="F65" s="246">
        <f t="shared" ref="F65:H65" si="10">SUM(F62:F63)</f>
        <v>0</v>
      </c>
      <c r="G65" s="246">
        <f t="shared" si="10"/>
        <v>0</v>
      </c>
      <c r="H65" s="246">
        <f t="shared" si="10"/>
        <v>0</v>
      </c>
      <c r="I65" s="247"/>
    </row>
    <row r="66" spans="1:10" ht="12.75" customHeight="1" x14ac:dyDescent="0.2">
      <c r="A66" s="251"/>
      <c r="B66" s="116"/>
      <c r="C66" s="217"/>
      <c r="D66" s="245"/>
      <c r="E66" s="252"/>
      <c r="F66" s="252"/>
      <c r="G66" s="252"/>
      <c r="H66" s="252"/>
      <c r="I66" s="254"/>
    </row>
    <row r="67" spans="1:10" ht="12.75" customHeight="1" x14ac:dyDescent="0.2">
      <c r="A67" s="60"/>
      <c r="B67" s="36"/>
      <c r="C67" s="36" t="s">
        <v>174</v>
      </c>
      <c r="D67" s="36"/>
      <c r="E67" s="171"/>
      <c r="F67" s="236"/>
      <c r="G67" s="236"/>
      <c r="H67" s="236"/>
      <c r="I67" s="129"/>
    </row>
    <row r="68" spans="1:10" ht="12.75" customHeight="1" x14ac:dyDescent="0.2">
      <c r="A68" s="60"/>
      <c r="B68" s="36"/>
      <c r="C68" s="36">
        <v>1</v>
      </c>
      <c r="D68" s="240"/>
      <c r="E68" s="241"/>
      <c r="F68" s="241"/>
      <c r="G68" s="241"/>
      <c r="H68" s="241"/>
      <c r="I68" s="134"/>
    </row>
    <row r="69" spans="1:10" ht="12.75" customHeight="1" x14ac:dyDescent="0.2">
      <c r="A69" s="60"/>
      <c r="B69" s="36"/>
      <c r="C69" s="36">
        <v>2</v>
      </c>
      <c r="D69" s="242"/>
      <c r="E69" s="243"/>
      <c r="F69" s="243"/>
      <c r="G69" s="243"/>
      <c r="H69" s="243"/>
      <c r="I69" s="244"/>
    </row>
    <row r="70" spans="1:10" ht="12.75" customHeight="1" x14ac:dyDescent="0.25">
      <c r="A70" s="251"/>
      <c r="B70" s="116"/>
      <c r="C70" s="217" t="s">
        <v>93</v>
      </c>
      <c r="D70" s="245"/>
      <c r="E70" s="567">
        <f>SUM(E68:E69)</f>
        <v>0</v>
      </c>
      <c r="F70" s="567">
        <f t="shared" ref="F70:H70" si="11">SUM(F68:F69)</f>
        <v>0</v>
      </c>
      <c r="G70" s="567">
        <f t="shared" si="11"/>
        <v>0</v>
      </c>
      <c r="H70" s="567">
        <f t="shared" si="11"/>
        <v>0</v>
      </c>
      <c r="I70" s="247"/>
    </row>
    <row r="71" spans="1:10" ht="12.75" customHeight="1" x14ac:dyDescent="0.2">
      <c r="A71" s="251"/>
      <c r="B71" s="116"/>
      <c r="C71" s="217"/>
      <c r="D71" s="245"/>
      <c r="E71" s="255"/>
      <c r="F71" s="255"/>
      <c r="G71" s="255"/>
      <c r="H71" s="255"/>
      <c r="I71" s="256"/>
    </row>
    <row r="72" spans="1:10" s="4" customFormat="1" ht="12.75" customHeight="1" x14ac:dyDescent="0.2">
      <c r="A72" s="63"/>
      <c r="B72" s="65"/>
      <c r="C72" s="217" t="s">
        <v>175</v>
      </c>
      <c r="D72" s="245"/>
      <c r="E72" s="246">
        <f>E65+E70</f>
        <v>0</v>
      </c>
      <c r="F72" s="246">
        <f t="shared" ref="F72:H72" si="12">F65+F70</f>
        <v>0</v>
      </c>
      <c r="G72" s="246">
        <f t="shared" si="12"/>
        <v>0</v>
      </c>
      <c r="H72" s="246">
        <f t="shared" si="12"/>
        <v>0</v>
      </c>
      <c r="I72" s="247">
        <f>I65+I70</f>
        <v>0</v>
      </c>
    </row>
    <row r="73" spans="1:10" ht="12.75" customHeight="1" x14ac:dyDescent="0.2">
      <c r="A73" s="251"/>
      <c r="B73" s="116"/>
      <c r="C73" s="217"/>
      <c r="D73" s="245"/>
      <c r="E73" s="252"/>
      <c r="F73" s="252"/>
      <c r="G73" s="252"/>
      <c r="H73" s="252"/>
      <c r="I73" s="254"/>
    </row>
    <row r="74" spans="1:10" ht="12.75" customHeight="1" thickBot="1" x14ac:dyDescent="0.25">
      <c r="A74" s="251"/>
      <c r="B74" s="116"/>
      <c r="C74" s="217"/>
      <c r="D74" s="217"/>
      <c r="E74" s="267"/>
      <c r="F74" s="267"/>
      <c r="G74" s="267"/>
      <c r="H74" s="267"/>
      <c r="I74" s="268"/>
    </row>
    <row r="75" spans="1:10" s="4" customFormat="1" ht="12.75" customHeight="1" thickBot="1" x14ac:dyDescent="0.25">
      <c r="A75" s="39"/>
      <c r="B75" s="35" t="s">
        <v>179</v>
      </c>
      <c r="C75" s="35"/>
      <c r="D75" s="35"/>
      <c r="E75" s="262">
        <f>E72+E58+E53+E48</f>
        <v>0</v>
      </c>
      <c r="F75" s="262">
        <f t="shared" ref="F75:G75" si="13">F72+F58+F53+F48</f>
        <v>0</v>
      </c>
      <c r="G75" s="262">
        <f t="shared" si="13"/>
        <v>0</v>
      </c>
      <c r="H75" s="262">
        <f>H72+H58+H53+H48</f>
        <v>0</v>
      </c>
      <c r="I75" s="138"/>
    </row>
    <row r="76" spans="1:10" ht="12.75" customHeight="1" thickBot="1" x14ac:dyDescent="0.25">
      <c r="A76" s="69"/>
      <c r="B76" s="222"/>
      <c r="C76" s="222"/>
      <c r="D76" s="222"/>
      <c r="E76" s="260"/>
      <c r="F76" s="269"/>
      <c r="G76" s="269"/>
      <c r="H76" s="269"/>
      <c r="I76" s="270"/>
    </row>
    <row r="77" spans="1:10" ht="12.75" customHeight="1" x14ac:dyDescent="0.2">
      <c r="A77" s="75"/>
      <c r="B77" s="77"/>
      <c r="C77" s="77"/>
      <c r="D77" s="77"/>
      <c r="E77" s="77"/>
      <c r="F77" s="271"/>
      <c r="G77" s="271"/>
      <c r="H77" s="271"/>
      <c r="I77" s="78"/>
    </row>
    <row r="78" spans="1:10" ht="12.75" customHeight="1" x14ac:dyDescent="0.2">
      <c r="A78" s="274"/>
      <c r="B78" s="77"/>
      <c r="C78" s="77"/>
      <c r="D78" s="77"/>
      <c r="E78" s="77"/>
      <c r="F78" s="271"/>
      <c r="G78" s="271"/>
      <c r="H78" s="271"/>
      <c r="I78" s="78"/>
    </row>
    <row r="79" spans="1:10" ht="12.75" customHeight="1" x14ac:dyDescent="0.2">
      <c r="A79" s="80"/>
      <c r="B79" s="141"/>
      <c r="C79" s="141"/>
      <c r="D79" s="83"/>
      <c r="E79" s="82"/>
      <c r="F79" s="275"/>
      <c r="G79" s="275"/>
      <c r="H79" s="275"/>
      <c r="I79" s="84"/>
    </row>
    <row r="80" spans="1:10" ht="12.75" customHeight="1" x14ac:dyDescent="0.2">
      <c r="J80" s="120">
        <v>28</v>
      </c>
    </row>
  </sheetData>
  <mergeCells count="10">
    <mergeCell ref="A1:I1"/>
    <mergeCell ref="A2:I2"/>
    <mergeCell ref="A3:I3"/>
    <mergeCell ref="A7:D7"/>
    <mergeCell ref="B43:D43"/>
    <mergeCell ref="A5:D6"/>
    <mergeCell ref="E5:E6"/>
    <mergeCell ref="I5:I6"/>
    <mergeCell ref="G5:G6"/>
    <mergeCell ref="H5:H6"/>
  </mergeCells>
  <pageMargins left="0.5" right="0.5" top="1" bottom="0.5" header="0.2" footer="0.1"/>
  <pageSetup paperSize="5" scale="78" fitToHeight="0" orientation="landscape" r:id="rId1"/>
  <headerFooter>
    <oddFooter>&amp;R&amp;"Arial,Bold"&amp;10Page 29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  <pageSetUpPr fitToPage="1"/>
  </sheetPr>
  <dimension ref="A1:U24"/>
  <sheetViews>
    <sheetView showGridLines="0" zoomScale="85" zoomScaleNormal="85" zoomScaleSheetLayoutView="70" zoomScalePageLayoutView="40" workbookViewId="0">
      <selection activeCell="F7" sqref="F7:G7"/>
    </sheetView>
  </sheetViews>
  <sheetFormatPr defaultRowHeight="12.75" customHeight="1" x14ac:dyDescent="0.2"/>
  <cols>
    <col min="1" max="1" width="4.28515625" style="28" customWidth="1"/>
    <col min="2" max="2" width="48.42578125" style="28" customWidth="1"/>
    <col min="3" max="4" width="23.5703125" style="28" customWidth="1"/>
    <col min="5" max="5" width="17.7109375" style="277" customWidth="1"/>
    <col min="6" max="6" width="22.85546875" style="278" customWidth="1"/>
    <col min="7" max="7" width="23" style="278" customWidth="1"/>
    <col min="8" max="8" width="21.7109375" style="88" customWidth="1"/>
    <col min="9" max="9" width="18.42578125" style="184" customWidth="1"/>
    <col min="10" max="10" width="22.7109375" style="88" customWidth="1"/>
    <col min="11" max="13" width="9.140625" style="28" customWidth="1"/>
    <col min="14" max="14" width="11.5703125" style="28" bestFit="1" customWidth="1"/>
    <col min="15" max="256" width="9.140625" style="28"/>
    <col min="257" max="257" width="4.28515625" style="28" customWidth="1"/>
    <col min="258" max="258" width="48.42578125" style="28" customWidth="1"/>
    <col min="259" max="260" width="23.5703125" style="28" customWidth="1"/>
    <col min="261" max="261" width="17.7109375" style="28" customWidth="1"/>
    <col min="262" max="262" width="22.85546875" style="28" customWidth="1"/>
    <col min="263" max="263" width="23" style="28" customWidth="1"/>
    <col min="264" max="264" width="21.7109375" style="28" customWidth="1"/>
    <col min="265" max="265" width="18.42578125" style="28" customWidth="1"/>
    <col min="266" max="266" width="22.7109375" style="28" customWidth="1"/>
    <col min="267" max="269" width="9.140625" style="28"/>
    <col min="270" max="270" width="11.5703125" style="28" bestFit="1" customWidth="1"/>
    <col min="271" max="512" width="9.140625" style="28"/>
    <col min="513" max="513" width="4.28515625" style="28" customWidth="1"/>
    <col min="514" max="514" width="48.42578125" style="28" customWidth="1"/>
    <col min="515" max="516" width="23.5703125" style="28" customWidth="1"/>
    <col min="517" max="517" width="17.7109375" style="28" customWidth="1"/>
    <col min="518" max="518" width="22.85546875" style="28" customWidth="1"/>
    <col min="519" max="519" width="23" style="28" customWidth="1"/>
    <col min="520" max="520" width="21.7109375" style="28" customWidth="1"/>
    <col min="521" max="521" width="18.42578125" style="28" customWidth="1"/>
    <col min="522" max="522" width="22.7109375" style="28" customWidth="1"/>
    <col min="523" max="525" width="9.140625" style="28"/>
    <col min="526" max="526" width="11.5703125" style="28" bestFit="1" customWidth="1"/>
    <col min="527" max="768" width="9.140625" style="28"/>
    <col min="769" max="769" width="4.28515625" style="28" customWidth="1"/>
    <col min="770" max="770" width="48.42578125" style="28" customWidth="1"/>
    <col min="771" max="772" width="23.5703125" style="28" customWidth="1"/>
    <col min="773" max="773" width="17.7109375" style="28" customWidth="1"/>
    <col min="774" max="774" width="22.85546875" style="28" customWidth="1"/>
    <col min="775" max="775" width="23" style="28" customWidth="1"/>
    <col min="776" max="776" width="21.7109375" style="28" customWidth="1"/>
    <col min="777" max="777" width="18.42578125" style="28" customWidth="1"/>
    <col min="778" max="778" width="22.7109375" style="28" customWidth="1"/>
    <col min="779" max="781" width="9.140625" style="28"/>
    <col min="782" max="782" width="11.5703125" style="28" bestFit="1" customWidth="1"/>
    <col min="783" max="1024" width="9.140625" style="28"/>
    <col min="1025" max="1025" width="4.28515625" style="28" customWidth="1"/>
    <col min="1026" max="1026" width="48.42578125" style="28" customWidth="1"/>
    <col min="1027" max="1028" width="23.5703125" style="28" customWidth="1"/>
    <col min="1029" max="1029" width="17.7109375" style="28" customWidth="1"/>
    <col min="1030" max="1030" width="22.85546875" style="28" customWidth="1"/>
    <col min="1031" max="1031" width="23" style="28" customWidth="1"/>
    <col min="1032" max="1032" width="21.7109375" style="28" customWidth="1"/>
    <col min="1033" max="1033" width="18.42578125" style="28" customWidth="1"/>
    <col min="1034" max="1034" width="22.7109375" style="28" customWidth="1"/>
    <col min="1035" max="1037" width="9.140625" style="28"/>
    <col min="1038" max="1038" width="11.5703125" style="28" bestFit="1" customWidth="1"/>
    <col min="1039" max="1280" width="9.140625" style="28"/>
    <col min="1281" max="1281" width="4.28515625" style="28" customWidth="1"/>
    <col min="1282" max="1282" width="48.42578125" style="28" customWidth="1"/>
    <col min="1283" max="1284" width="23.5703125" style="28" customWidth="1"/>
    <col min="1285" max="1285" width="17.7109375" style="28" customWidth="1"/>
    <col min="1286" max="1286" width="22.85546875" style="28" customWidth="1"/>
    <col min="1287" max="1287" width="23" style="28" customWidth="1"/>
    <col min="1288" max="1288" width="21.7109375" style="28" customWidth="1"/>
    <col min="1289" max="1289" width="18.42578125" style="28" customWidth="1"/>
    <col min="1290" max="1290" width="22.7109375" style="28" customWidth="1"/>
    <col min="1291" max="1293" width="9.140625" style="28"/>
    <col min="1294" max="1294" width="11.5703125" style="28" bestFit="1" customWidth="1"/>
    <col min="1295" max="1536" width="9.140625" style="28"/>
    <col min="1537" max="1537" width="4.28515625" style="28" customWidth="1"/>
    <col min="1538" max="1538" width="48.42578125" style="28" customWidth="1"/>
    <col min="1539" max="1540" width="23.5703125" style="28" customWidth="1"/>
    <col min="1541" max="1541" width="17.7109375" style="28" customWidth="1"/>
    <col min="1542" max="1542" width="22.85546875" style="28" customWidth="1"/>
    <col min="1543" max="1543" width="23" style="28" customWidth="1"/>
    <col min="1544" max="1544" width="21.7109375" style="28" customWidth="1"/>
    <col min="1545" max="1545" width="18.42578125" style="28" customWidth="1"/>
    <col min="1546" max="1546" width="22.7109375" style="28" customWidth="1"/>
    <col min="1547" max="1549" width="9.140625" style="28"/>
    <col min="1550" max="1550" width="11.5703125" style="28" bestFit="1" customWidth="1"/>
    <col min="1551" max="1792" width="9.140625" style="28"/>
    <col min="1793" max="1793" width="4.28515625" style="28" customWidth="1"/>
    <col min="1794" max="1794" width="48.42578125" style="28" customWidth="1"/>
    <col min="1795" max="1796" width="23.5703125" style="28" customWidth="1"/>
    <col min="1797" max="1797" width="17.7109375" style="28" customWidth="1"/>
    <col min="1798" max="1798" width="22.85546875" style="28" customWidth="1"/>
    <col min="1799" max="1799" width="23" style="28" customWidth="1"/>
    <col min="1800" max="1800" width="21.7109375" style="28" customWidth="1"/>
    <col min="1801" max="1801" width="18.42578125" style="28" customWidth="1"/>
    <col min="1802" max="1802" width="22.7109375" style="28" customWidth="1"/>
    <col min="1803" max="1805" width="9.140625" style="28"/>
    <col min="1806" max="1806" width="11.5703125" style="28" bestFit="1" customWidth="1"/>
    <col min="1807" max="2048" width="9.140625" style="28"/>
    <col min="2049" max="2049" width="4.28515625" style="28" customWidth="1"/>
    <col min="2050" max="2050" width="48.42578125" style="28" customWidth="1"/>
    <col min="2051" max="2052" width="23.5703125" style="28" customWidth="1"/>
    <col min="2053" max="2053" width="17.7109375" style="28" customWidth="1"/>
    <col min="2054" max="2054" width="22.85546875" style="28" customWidth="1"/>
    <col min="2055" max="2055" width="23" style="28" customWidth="1"/>
    <col min="2056" max="2056" width="21.7109375" style="28" customWidth="1"/>
    <col min="2057" max="2057" width="18.42578125" style="28" customWidth="1"/>
    <col min="2058" max="2058" width="22.7109375" style="28" customWidth="1"/>
    <col min="2059" max="2061" width="9.140625" style="28"/>
    <col min="2062" max="2062" width="11.5703125" style="28" bestFit="1" customWidth="1"/>
    <col min="2063" max="2304" width="9.140625" style="28"/>
    <col min="2305" max="2305" width="4.28515625" style="28" customWidth="1"/>
    <col min="2306" max="2306" width="48.42578125" style="28" customWidth="1"/>
    <col min="2307" max="2308" width="23.5703125" style="28" customWidth="1"/>
    <col min="2309" max="2309" width="17.7109375" style="28" customWidth="1"/>
    <col min="2310" max="2310" width="22.85546875" style="28" customWidth="1"/>
    <col min="2311" max="2311" width="23" style="28" customWidth="1"/>
    <col min="2312" max="2312" width="21.7109375" style="28" customWidth="1"/>
    <col min="2313" max="2313" width="18.42578125" style="28" customWidth="1"/>
    <col min="2314" max="2314" width="22.7109375" style="28" customWidth="1"/>
    <col min="2315" max="2317" width="9.140625" style="28"/>
    <col min="2318" max="2318" width="11.5703125" style="28" bestFit="1" customWidth="1"/>
    <col min="2319" max="2560" width="9.140625" style="28"/>
    <col min="2561" max="2561" width="4.28515625" style="28" customWidth="1"/>
    <col min="2562" max="2562" width="48.42578125" style="28" customWidth="1"/>
    <col min="2563" max="2564" width="23.5703125" style="28" customWidth="1"/>
    <col min="2565" max="2565" width="17.7109375" style="28" customWidth="1"/>
    <col min="2566" max="2566" width="22.85546875" style="28" customWidth="1"/>
    <col min="2567" max="2567" width="23" style="28" customWidth="1"/>
    <col min="2568" max="2568" width="21.7109375" style="28" customWidth="1"/>
    <col min="2569" max="2569" width="18.42578125" style="28" customWidth="1"/>
    <col min="2570" max="2570" width="22.7109375" style="28" customWidth="1"/>
    <col min="2571" max="2573" width="9.140625" style="28"/>
    <col min="2574" max="2574" width="11.5703125" style="28" bestFit="1" customWidth="1"/>
    <col min="2575" max="2816" width="9.140625" style="28"/>
    <col min="2817" max="2817" width="4.28515625" style="28" customWidth="1"/>
    <col min="2818" max="2818" width="48.42578125" style="28" customWidth="1"/>
    <col min="2819" max="2820" width="23.5703125" style="28" customWidth="1"/>
    <col min="2821" max="2821" width="17.7109375" style="28" customWidth="1"/>
    <col min="2822" max="2822" width="22.85546875" style="28" customWidth="1"/>
    <col min="2823" max="2823" width="23" style="28" customWidth="1"/>
    <col min="2824" max="2824" width="21.7109375" style="28" customWidth="1"/>
    <col min="2825" max="2825" width="18.42578125" style="28" customWidth="1"/>
    <col min="2826" max="2826" width="22.7109375" style="28" customWidth="1"/>
    <col min="2827" max="2829" width="9.140625" style="28"/>
    <col min="2830" max="2830" width="11.5703125" style="28" bestFit="1" customWidth="1"/>
    <col min="2831" max="3072" width="9.140625" style="28"/>
    <col min="3073" max="3073" width="4.28515625" style="28" customWidth="1"/>
    <col min="3074" max="3074" width="48.42578125" style="28" customWidth="1"/>
    <col min="3075" max="3076" width="23.5703125" style="28" customWidth="1"/>
    <col min="3077" max="3077" width="17.7109375" style="28" customWidth="1"/>
    <col min="3078" max="3078" width="22.85546875" style="28" customWidth="1"/>
    <col min="3079" max="3079" width="23" style="28" customWidth="1"/>
    <col min="3080" max="3080" width="21.7109375" style="28" customWidth="1"/>
    <col min="3081" max="3081" width="18.42578125" style="28" customWidth="1"/>
    <col min="3082" max="3082" width="22.7109375" style="28" customWidth="1"/>
    <col min="3083" max="3085" width="9.140625" style="28"/>
    <col min="3086" max="3086" width="11.5703125" style="28" bestFit="1" customWidth="1"/>
    <col min="3087" max="3328" width="9.140625" style="28"/>
    <col min="3329" max="3329" width="4.28515625" style="28" customWidth="1"/>
    <col min="3330" max="3330" width="48.42578125" style="28" customWidth="1"/>
    <col min="3331" max="3332" width="23.5703125" style="28" customWidth="1"/>
    <col min="3333" max="3333" width="17.7109375" style="28" customWidth="1"/>
    <col min="3334" max="3334" width="22.85546875" style="28" customWidth="1"/>
    <col min="3335" max="3335" width="23" style="28" customWidth="1"/>
    <col min="3336" max="3336" width="21.7109375" style="28" customWidth="1"/>
    <col min="3337" max="3337" width="18.42578125" style="28" customWidth="1"/>
    <col min="3338" max="3338" width="22.7109375" style="28" customWidth="1"/>
    <col min="3339" max="3341" width="9.140625" style="28"/>
    <col min="3342" max="3342" width="11.5703125" style="28" bestFit="1" customWidth="1"/>
    <col min="3343" max="3584" width="9.140625" style="28"/>
    <col min="3585" max="3585" width="4.28515625" style="28" customWidth="1"/>
    <col min="3586" max="3586" width="48.42578125" style="28" customWidth="1"/>
    <col min="3587" max="3588" width="23.5703125" style="28" customWidth="1"/>
    <col min="3589" max="3589" width="17.7109375" style="28" customWidth="1"/>
    <col min="3590" max="3590" width="22.85546875" style="28" customWidth="1"/>
    <col min="3591" max="3591" width="23" style="28" customWidth="1"/>
    <col min="3592" max="3592" width="21.7109375" style="28" customWidth="1"/>
    <col min="3593" max="3593" width="18.42578125" style="28" customWidth="1"/>
    <col min="3594" max="3594" width="22.7109375" style="28" customWidth="1"/>
    <col min="3595" max="3597" width="9.140625" style="28"/>
    <col min="3598" max="3598" width="11.5703125" style="28" bestFit="1" customWidth="1"/>
    <col min="3599" max="3840" width="9.140625" style="28"/>
    <col min="3841" max="3841" width="4.28515625" style="28" customWidth="1"/>
    <col min="3842" max="3842" width="48.42578125" style="28" customWidth="1"/>
    <col min="3843" max="3844" width="23.5703125" style="28" customWidth="1"/>
    <col min="3845" max="3845" width="17.7109375" style="28" customWidth="1"/>
    <col min="3846" max="3846" width="22.85546875" style="28" customWidth="1"/>
    <col min="3847" max="3847" width="23" style="28" customWidth="1"/>
    <col min="3848" max="3848" width="21.7109375" style="28" customWidth="1"/>
    <col min="3849" max="3849" width="18.42578125" style="28" customWidth="1"/>
    <col min="3850" max="3850" width="22.7109375" style="28" customWidth="1"/>
    <col min="3851" max="3853" width="9.140625" style="28"/>
    <col min="3854" max="3854" width="11.5703125" style="28" bestFit="1" customWidth="1"/>
    <col min="3855" max="4096" width="9.140625" style="28"/>
    <col min="4097" max="4097" width="4.28515625" style="28" customWidth="1"/>
    <col min="4098" max="4098" width="48.42578125" style="28" customWidth="1"/>
    <col min="4099" max="4100" width="23.5703125" style="28" customWidth="1"/>
    <col min="4101" max="4101" width="17.7109375" style="28" customWidth="1"/>
    <col min="4102" max="4102" width="22.85546875" style="28" customWidth="1"/>
    <col min="4103" max="4103" width="23" style="28" customWidth="1"/>
    <col min="4104" max="4104" width="21.7109375" style="28" customWidth="1"/>
    <col min="4105" max="4105" width="18.42578125" style="28" customWidth="1"/>
    <col min="4106" max="4106" width="22.7109375" style="28" customWidth="1"/>
    <col min="4107" max="4109" width="9.140625" style="28"/>
    <col min="4110" max="4110" width="11.5703125" style="28" bestFit="1" customWidth="1"/>
    <col min="4111" max="4352" width="9.140625" style="28"/>
    <col min="4353" max="4353" width="4.28515625" style="28" customWidth="1"/>
    <col min="4354" max="4354" width="48.42578125" style="28" customWidth="1"/>
    <col min="4355" max="4356" width="23.5703125" style="28" customWidth="1"/>
    <col min="4357" max="4357" width="17.7109375" style="28" customWidth="1"/>
    <col min="4358" max="4358" width="22.85546875" style="28" customWidth="1"/>
    <col min="4359" max="4359" width="23" style="28" customWidth="1"/>
    <col min="4360" max="4360" width="21.7109375" style="28" customWidth="1"/>
    <col min="4361" max="4361" width="18.42578125" style="28" customWidth="1"/>
    <col min="4362" max="4362" width="22.7109375" style="28" customWidth="1"/>
    <col min="4363" max="4365" width="9.140625" style="28"/>
    <col min="4366" max="4366" width="11.5703125" style="28" bestFit="1" customWidth="1"/>
    <col min="4367" max="4608" width="9.140625" style="28"/>
    <col min="4609" max="4609" width="4.28515625" style="28" customWidth="1"/>
    <col min="4610" max="4610" width="48.42578125" style="28" customWidth="1"/>
    <col min="4611" max="4612" width="23.5703125" style="28" customWidth="1"/>
    <col min="4613" max="4613" width="17.7109375" style="28" customWidth="1"/>
    <col min="4614" max="4614" width="22.85546875" style="28" customWidth="1"/>
    <col min="4615" max="4615" width="23" style="28" customWidth="1"/>
    <col min="4616" max="4616" width="21.7109375" style="28" customWidth="1"/>
    <col min="4617" max="4617" width="18.42578125" style="28" customWidth="1"/>
    <col min="4618" max="4618" width="22.7109375" style="28" customWidth="1"/>
    <col min="4619" max="4621" width="9.140625" style="28"/>
    <col min="4622" max="4622" width="11.5703125" style="28" bestFit="1" customWidth="1"/>
    <col min="4623" max="4864" width="9.140625" style="28"/>
    <col min="4865" max="4865" width="4.28515625" style="28" customWidth="1"/>
    <col min="4866" max="4866" width="48.42578125" style="28" customWidth="1"/>
    <col min="4867" max="4868" width="23.5703125" style="28" customWidth="1"/>
    <col min="4869" max="4869" width="17.7109375" style="28" customWidth="1"/>
    <col min="4870" max="4870" width="22.85546875" style="28" customWidth="1"/>
    <col min="4871" max="4871" width="23" style="28" customWidth="1"/>
    <col min="4872" max="4872" width="21.7109375" style="28" customWidth="1"/>
    <col min="4873" max="4873" width="18.42578125" style="28" customWidth="1"/>
    <col min="4874" max="4874" width="22.7109375" style="28" customWidth="1"/>
    <col min="4875" max="4877" width="9.140625" style="28"/>
    <col min="4878" max="4878" width="11.5703125" style="28" bestFit="1" customWidth="1"/>
    <col min="4879" max="5120" width="9.140625" style="28"/>
    <col min="5121" max="5121" width="4.28515625" style="28" customWidth="1"/>
    <col min="5122" max="5122" width="48.42578125" style="28" customWidth="1"/>
    <col min="5123" max="5124" width="23.5703125" style="28" customWidth="1"/>
    <col min="5125" max="5125" width="17.7109375" style="28" customWidth="1"/>
    <col min="5126" max="5126" width="22.85546875" style="28" customWidth="1"/>
    <col min="5127" max="5127" width="23" style="28" customWidth="1"/>
    <col min="5128" max="5128" width="21.7109375" style="28" customWidth="1"/>
    <col min="5129" max="5129" width="18.42578125" style="28" customWidth="1"/>
    <col min="5130" max="5130" width="22.7109375" style="28" customWidth="1"/>
    <col min="5131" max="5133" width="9.140625" style="28"/>
    <col min="5134" max="5134" width="11.5703125" style="28" bestFit="1" customWidth="1"/>
    <col min="5135" max="5376" width="9.140625" style="28"/>
    <col min="5377" max="5377" width="4.28515625" style="28" customWidth="1"/>
    <col min="5378" max="5378" width="48.42578125" style="28" customWidth="1"/>
    <col min="5379" max="5380" width="23.5703125" style="28" customWidth="1"/>
    <col min="5381" max="5381" width="17.7109375" style="28" customWidth="1"/>
    <col min="5382" max="5382" width="22.85546875" style="28" customWidth="1"/>
    <col min="5383" max="5383" width="23" style="28" customWidth="1"/>
    <col min="5384" max="5384" width="21.7109375" style="28" customWidth="1"/>
    <col min="5385" max="5385" width="18.42578125" style="28" customWidth="1"/>
    <col min="5386" max="5386" width="22.7109375" style="28" customWidth="1"/>
    <col min="5387" max="5389" width="9.140625" style="28"/>
    <col min="5390" max="5390" width="11.5703125" style="28" bestFit="1" customWidth="1"/>
    <col min="5391" max="5632" width="9.140625" style="28"/>
    <col min="5633" max="5633" width="4.28515625" style="28" customWidth="1"/>
    <col min="5634" max="5634" width="48.42578125" style="28" customWidth="1"/>
    <col min="5635" max="5636" width="23.5703125" style="28" customWidth="1"/>
    <col min="5637" max="5637" width="17.7109375" style="28" customWidth="1"/>
    <col min="5638" max="5638" width="22.85546875" style="28" customWidth="1"/>
    <col min="5639" max="5639" width="23" style="28" customWidth="1"/>
    <col min="5640" max="5640" width="21.7109375" style="28" customWidth="1"/>
    <col min="5641" max="5641" width="18.42578125" style="28" customWidth="1"/>
    <col min="5642" max="5642" width="22.7109375" style="28" customWidth="1"/>
    <col min="5643" max="5645" width="9.140625" style="28"/>
    <col min="5646" max="5646" width="11.5703125" style="28" bestFit="1" customWidth="1"/>
    <col min="5647" max="5888" width="9.140625" style="28"/>
    <col min="5889" max="5889" width="4.28515625" style="28" customWidth="1"/>
    <col min="5890" max="5890" width="48.42578125" style="28" customWidth="1"/>
    <col min="5891" max="5892" width="23.5703125" style="28" customWidth="1"/>
    <col min="5893" max="5893" width="17.7109375" style="28" customWidth="1"/>
    <col min="5894" max="5894" width="22.85546875" style="28" customWidth="1"/>
    <col min="5895" max="5895" width="23" style="28" customWidth="1"/>
    <col min="5896" max="5896" width="21.7109375" style="28" customWidth="1"/>
    <col min="5897" max="5897" width="18.42578125" style="28" customWidth="1"/>
    <col min="5898" max="5898" width="22.7109375" style="28" customWidth="1"/>
    <col min="5899" max="5901" width="9.140625" style="28"/>
    <col min="5902" max="5902" width="11.5703125" style="28" bestFit="1" customWidth="1"/>
    <col min="5903" max="6144" width="9.140625" style="28"/>
    <col min="6145" max="6145" width="4.28515625" style="28" customWidth="1"/>
    <col min="6146" max="6146" width="48.42578125" style="28" customWidth="1"/>
    <col min="6147" max="6148" width="23.5703125" style="28" customWidth="1"/>
    <col min="6149" max="6149" width="17.7109375" style="28" customWidth="1"/>
    <col min="6150" max="6150" width="22.85546875" style="28" customWidth="1"/>
    <col min="6151" max="6151" width="23" style="28" customWidth="1"/>
    <col min="6152" max="6152" width="21.7109375" style="28" customWidth="1"/>
    <col min="6153" max="6153" width="18.42578125" style="28" customWidth="1"/>
    <col min="6154" max="6154" width="22.7109375" style="28" customWidth="1"/>
    <col min="6155" max="6157" width="9.140625" style="28"/>
    <col min="6158" max="6158" width="11.5703125" style="28" bestFit="1" customWidth="1"/>
    <col min="6159" max="6400" width="9.140625" style="28"/>
    <col min="6401" max="6401" width="4.28515625" style="28" customWidth="1"/>
    <col min="6402" max="6402" width="48.42578125" style="28" customWidth="1"/>
    <col min="6403" max="6404" width="23.5703125" style="28" customWidth="1"/>
    <col min="6405" max="6405" width="17.7109375" style="28" customWidth="1"/>
    <col min="6406" max="6406" width="22.85546875" style="28" customWidth="1"/>
    <col min="6407" max="6407" width="23" style="28" customWidth="1"/>
    <col min="6408" max="6408" width="21.7109375" style="28" customWidth="1"/>
    <col min="6409" max="6409" width="18.42578125" style="28" customWidth="1"/>
    <col min="6410" max="6410" width="22.7109375" style="28" customWidth="1"/>
    <col min="6411" max="6413" width="9.140625" style="28"/>
    <col min="6414" max="6414" width="11.5703125" style="28" bestFit="1" customWidth="1"/>
    <col min="6415" max="6656" width="9.140625" style="28"/>
    <col min="6657" max="6657" width="4.28515625" style="28" customWidth="1"/>
    <col min="6658" max="6658" width="48.42578125" style="28" customWidth="1"/>
    <col min="6659" max="6660" width="23.5703125" style="28" customWidth="1"/>
    <col min="6661" max="6661" width="17.7109375" style="28" customWidth="1"/>
    <col min="6662" max="6662" width="22.85546875" style="28" customWidth="1"/>
    <col min="6663" max="6663" width="23" style="28" customWidth="1"/>
    <col min="6664" max="6664" width="21.7109375" style="28" customWidth="1"/>
    <col min="6665" max="6665" width="18.42578125" style="28" customWidth="1"/>
    <col min="6666" max="6666" width="22.7109375" style="28" customWidth="1"/>
    <col min="6667" max="6669" width="9.140625" style="28"/>
    <col min="6670" max="6670" width="11.5703125" style="28" bestFit="1" customWidth="1"/>
    <col min="6671" max="6912" width="9.140625" style="28"/>
    <col min="6913" max="6913" width="4.28515625" style="28" customWidth="1"/>
    <col min="6914" max="6914" width="48.42578125" style="28" customWidth="1"/>
    <col min="6915" max="6916" width="23.5703125" style="28" customWidth="1"/>
    <col min="6917" max="6917" width="17.7109375" style="28" customWidth="1"/>
    <col min="6918" max="6918" width="22.85546875" style="28" customWidth="1"/>
    <col min="6919" max="6919" width="23" style="28" customWidth="1"/>
    <col min="6920" max="6920" width="21.7109375" style="28" customWidth="1"/>
    <col min="6921" max="6921" width="18.42578125" style="28" customWidth="1"/>
    <col min="6922" max="6922" width="22.7109375" style="28" customWidth="1"/>
    <col min="6923" max="6925" width="9.140625" style="28"/>
    <col min="6926" max="6926" width="11.5703125" style="28" bestFit="1" customWidth="1"/>
    <col min="6927" max="7168" width="9.140625" style="28"/>
    <col min="7169" max="7169" width="4.28515625" style="28" customWidth="1"/>
    <col min="7170" max="7170" width="48.42578125" style="28" customWidth="1"/>
    <col min="7171" max="7172" width="23.5703125" style="28" customWidth="1"/>
    <col min="7173" max="7173" width="17.7109375" style="28" customWidth="1"/>
    <col min="7174" max="7174" width="22.85546875" style="28" customWidth="1"/>
    <col min="7175" max="7175" width="23" style="28" customWidth="1"/>
    <col min="7176" max="7176" width="21.7109375" style="28" customWidth="1"/>
    <col min="7177" max="7177" width="18.42578125" style="28" customWidth="1"/>
    <col min="7178" max="7178" width="22.7109375" style="28" customWidth="1"/>
    <col min="7179" max="7181" width="9.140625" style="28"/>
    <col min="7182" max="7182" width="11.5703125" style="28" bestFit="1" customWidth="1"/>
    <col min="7183" max="7424" width="9.140625" style="28"/>
    <col min="7425" max="7425" width="4.28515625" style="28" customWidth="1"/>
    <col min="7426" max="7426" width="48.42578125" style="28" customWidth="1"/>
    <col min="7427" max="7428" width="23.5703125" style="28" customWidth="1"/>
    <col min="7429" max="7429" width="17.7109375" style="28" customWidth="1"/>
    <col min="7430" max="7430" width="22.85546875" style="28" customWidth="1"/>
    <col min="7431" max="7431" width="23" style="28" customWidth="1"/>
    <col min="7432" max="7432" width="21.7109375" style="28" customWidth="1"/>
    <col min="7433" max="7433" width="18.42578125" style="28" customWidth="1"/>
    <col min="7434" max="7434" width="22.7109375" style="28" customWidth="1"/>
    <col min="7435" max="7437" width="9.140625" style="28"/>
    <col min="7438" max="7438" width="11.5703125" style="28" bestFit="1" customWidth="1"/>
    <col min="7439" max="7680" width="9.140625" style="28"/>
    <col min="7681" max="7681" width="4.28515625" style="28" customWidth="1"/>
    <col min="7682" max="7682" width="48.42578125" style="28" customWidth="1"/>
    <col min="7683" max="7684" width="23.5703125" style="28" customWidth="1"/>
    <col min="7685" max="7685" width="17.7109375" style="28" customWidth="1"/>
    <col min="7686" max="7686" width="22.85546875" style="28" customWidth="1"/>
    <col min="7687" max="7687" width="23" style="28" customWidth="1"/>
    <col min="7688" max="7688" width="21.7109375" style="28" customWidth="1"/>
    <col min="7689" max="7689" width="18.42578125" style="28" customWidth="1"/>
    <col min="7690" max="7690" width="22.7109375" style="28" customWidth="1"/>
    <col min="7691" max="7693" width="9.140625" style="28"/>
    <col min="7694" max="7694" width="11.5703125" style="28" bestFit="1" customWidth="1"/>
    <col min="7695" max="7936" width="9.140625" style="28"/>
    <col min="7937" max="7937" width="4.28515625" style="28" customWidth="1"/>
    <col min="7938" max="7938" width="48.42578125" style="28" customWidth="1"/>
    <col min="7939" max="7940" width="23.5703125" style="28" customWidth="1"/>
    <col min="7941" max="7941" width="17.7109375" style="28" customWidth="1"/>
    <col min="7942" max="7942" width="22.85546875" style="28" customWidth="1"/>
    <col min="7943" max="7943" width="23" style="28" customWidth="1"/>
    <col min="7944" max="7944" width="21.7109375" style="28" customWidth="1"/>
    <col min="7945" max="7945" width="18.42578125" style="28" customWidth="1"/>
    <col min="7946" max="7946" width="22.7109375" style="28" customWidth="1"/>
    <col min="7947" max="7949" width="9.140625" style="28"/>
    <col min="7950" max="7950" width="11.5703125" style="28" bestFit="1" customWidth="1"/>
    <col min="7951" max="8192" width="9.140625" style="28"/>
    <col min="8193" max="8193" width="4.28515625" style="28" customWidth="1"/>
    <col min="8194" max="8194" width="48.42578125" style="28" customWidth="1"/>
    <col min="8195" max="8196" width="23.5703125" style="28" customWidth="1"/>
    <col min="8197" max="8197" width="17.7109375" style="28" customWidth="1"/>
    <col min="8198" max="8198" width="22.85546875" style="28" customWidth="1"/>
    <col min="8199" max="8199" width="23" style="28" customWidth="1"/>
    <col min="8200" max="8200" width="21.7109375" style="28" customWidth="1"/>
    <col min="8201" max="8201" width="18.42578125" style="28" customWidth="1"/>
    <col min="8202" max="8202" width="22.7109375" style="28" customWidth="1"/>
    <col min="8203" max="8205" width="9.140625" style="28"/>
    <col min="8206" max="8206" width="11.5703125" style="28" bestFit="1" customWidth="1"/>
    <col min="8207" max="8448" width="9.140625" style="28"/>
    <col min="8449" max="8449" width="4.28515625" style="28" customWidth="1"/>
    <col min="8450" max="8450" width="48.42578125" style="28" customWidth="1"/>
    <col min="8451" max="8452" width="23.5703125" style="28" customWidth="1"/>
    <col min="8453" max="8453" width="17.7109375" style="28" customWidth="1"/>
    <col min="8454" max="8454" width="22.85546875" style="28" customWidth="1"/>
    <col min="8455" max="8455" width="23" style="28" customWidth="1"/>
    <col min="8456" max="8456" width="21.7109375" style="28" customWidth="1"/>
    <col min="8457" max="8457" width="18.42578125" style="28" customWidth="1"/>
    <col min="8458" max="8458" width="22.7109375" style="28" customWidth="1"/>
    <col min="8459" max="8461" width="9.140625" style="28"/>
    <col min="8462" max="8462" width="11.5703125" style="28" bestFit="1" customWidth="1"/>
    <col min="8463" max="8704" width="9.140625" style="28"/>
    <col min="8705" max="8705" width="4.28515625" style="28" customWidth="1"/>
    <col min="8706" max="8706" width="48.42578125" style="28" customWidth="1"/>
    <col min="8707" max="8708" width="23.5703125" style="28" customWidth="1"/>
    <col min="8709" max="8709" width="17.7109375" style="28" customWidth="1"/>
    <col min="8710" max="8710" width="22.85546875" style="28" customWidth="1"/>
    <col min="8711" max="8711" width="23" style="28" customWidth="1"/>
    <col min="8712" max="8712" width="21.7109375" style="28" customWidth="1"/>
    <col min="8713" max="8713" width="18.42578125" style="28" customWidth="1"/>
    <col min="8714" max="8714" width="22.7109375" style="28" customWidth="1"/>
    <col min="8715" max="8717" width="9.140625" style="28"/>
    <col min="8718" max="8718" width="11.5703125" style="28" bestFit="1" customWidth="1"/>
    <col min="8719" max="8960" width="9.140625" style="28"/>
    <col min="8961" max="8961" width="4.28515625" style="28" customWidth="1"/>
    <col min="8962" max="8962" width="48.42578125" style="28" customWidth="1"/>
    <col min="8963" max="8964" width="23.5703125" style="28" customWidth="1"/>
    <col min="8965" max="8965" width="17.7109375" style="28" customWidth="1"/>
    <col min="8966" max="8966" width="22.85546875" style="28" customWidth="1"/>
    <col min="8967" max="8967" width="23" style="28" customWidth="1"/>
    <col min="8968" max="8968" width="21.7109375" style="28" customWidth="1"/>
    <col min="8969" max="8969" width="18.42578125" style="28" customWidth="1"/>
    <col min="8970" max="8970" width="22.7109375" style="28" customWidth="1"/>
    <col min="8971" max="8973" width="9.140625" style="28"/>
    <col min="8974" max="8974" width="11.5703125" style="28" bestFit="1" customWidth="1"/>
    <col min="8975" max="9216" width="9.140625" style="28"/>
    <col min="9217" max="9217" width="4.28515625" style="28" customWidth="1"/>
    <col min="9218" max="9218" width="48.42578125" style="28" customWidth="1"/>
    <col min="9219" max="9220" width="23.5703125" style="28" customWidth="1"/>
    <col min="9221" max="9221" width="17.7109375" style="28" customWidth="1"/>
    <col min="9222" max="9222" width="22.85546875" style="28" customWidth="1"/>
    <col min="9223" max="9223" width="23" style="28" customWidth="1"/>
    <col min="9224" max="9224" width="21.7109375" style="28" customWidth="1"/>
    <col min="9225" max="9225" width="18.42578125" style="28" customWidth="1"/>
    <col min="9226" max="9226" width="22.7109375" style="28" customWidth="1"/>
    <col min="9227" max="9229" width="9.140625" style="28"/>
    <col min="9230" max="9230" width="11.5703125" style="28" bestFit="1" customWidth="1"/>
    <col min="9231" max="9472" width="9.140625" style="28"/>
    <col min="9473" max="9473" width="4.28515625" style="28" customWidth="1"/>
    <col min="9474" max="9474" width="48.42578125" style="28" customWidth="1"/>
    <col min="9475" max="9476" width="23.5703125" style="28" customWidth="1"/>
    <col min="9477" max="9477" width="17.7109375" style="28" customWidth="1"/>
    <col min="9478" max="9478" width="22.85546875" style="28" customWidth="1"/>
    <col min="9479" max="9479" width="23" style="28" customWidth="1"/>
    <col min="9480" max="9480" width="21.7109375" style="28" customWidth="1"/>
    <col min="9481" max="9481" width="18.42578125" style="28" customWidth="1"/>
    <col min="9482" max="9482" width="22.7109375" style="28" customWidth="1"/>
    <col min="9483" max="9485" width="9.140625" style="28"/>
    <col min="9486" max="9486" width="11.5703125" style="28" bestFit="1" customWidth="1"/>
    <col min="9487" max="9728" width="9.140625" style="28"/>
    <col min="9729" max="9729" width="4.28515625" style="28" customWidth="1"/>
    <col min="9730" max="9730" width="48.42578125" style="28" customWidth="1"/>
    <col min="9731" max="9732" width="23.5703125" style="28" customWidth="1"/>
    <col min="9733" max="9733" width="17.7109375" style="28" customWidth="1"/>
    <col min="9734" max="9734" width="22.85546875" style="28" customWidth="1"/>
    <col min="9735" max="9735" width="23" style="28" customWidth="1"/>
    <col min="9736" max="9736" width="21.7109375" style="28" customWidth="1"/>
    <col min="9737" max="9737" width="18.42578125" style="28" customWidth="1"/>
    <col min="9738" max="9738" width="22.7109375" style="28" customWidth="1"/>
    <col min="9739" max="9741" width="9.140625" style="28"/>
    <col min="9742" max="9742" width="11.5703125" style="28" bestFit="1" customWidth="1"/>
    <col min="9743" max="9984" width="9.140625" style="28"/>
    <col min="9985" max="9985" width="4.28515625" style="28" customWidth="1"/>
    <col min="9986" max="9986" width="48.42578125" style="28" customWidth="1"/>
    <col min="9987" max="9988" width="23.5703125" style="28" customWidth="1"/>
    <col min="9989" max="9989" width="17.7109375" style="28" customWidth="1"/>
    <col min="9990" max="9990" width="22.85546875" style="28" customWidth="1"/>
    <col min="9991" max="9991" width="23" style="28" customWidth="1"/>
    <col min="9992" max="9992" width="21.7109375" style="28" customWidth="1"/>
    <col min="9993" max="9993" width="18.42578125" style="28" customWidth="1"/>
    <col min="9994" max="9994" width="22.7109375" style="28" customWidth="1"/>
    <col min="9995" max="9997" width="9.140625" style="28"/>
    <col min="9998" max="9998" width="11.5703125" style="28" bestFit="1" customWidth="1"/>
    <col min="9999" max="10240" width="9.140625" style="28"/>
    <col min="10241" max="10241" width="4.28515625" style="28" customWidth="1"/>
    <col min="10242" max="10242" width="48.42578125" style="28" customWidth="1"/>
    <col min="10243" max="10244" width="23.5703125" style="28" customWidth="1"/>
    <col min="10245" max="10245" width="17.7109375" style="28" customWidth="1"/>
    <col min="10246" max="10246" width="22.85546875" style="28" customWidth="1"/>
    <col min="10247" max="10247" width="23" style="28" customWidth="1"/>
    <col min="10248" max="10248" width="21.7109375" style="28" customWidth="1"/>
    <col min="10249" max="10249" width="18.42578125" style="28" customWidth="1"/>
    <col min="10250" max="10250" width="22.7109375" style="28" customWidth="1"/>
    <col min="10251" max="10253" width="9.140625" style="28"/>
    <col min="10254" max="10254" width="11.5703125" style="28" bestFit="1" customWidth="1"/>
    <col min="10255" max="10496" width="9.140625" style="28"/>
    <col min="10497" max="10497" width="4.28515625" style="28" customWidth="1"/>
    <col min="10498" max="10498" width="48.42578125" style="28" customWidth="1"/>
    <col min="10499" max="10500" width="23.5703125" style="28" customWidth="1"/>
    <col min="10501" max="10501" width="17.7109375" style="28" customWidth="1"/>
    <col min="10502" max="10502" width="22.85546875" style="28" customWidth="1"/>
    <col min="10503" max="10503" width="23" style="28" customWidth="1"/>
    <col min="10504" max="10504" width="21.7109375" style="28" customWidth="1"/>
    <col min="10505" max="10505" width="18.42578125" style="28" customWidth="1"/>
    <col min="10506" max="10506" width="22.7109375" style="28" customWidth="1"/>
    <col min="10507" max="10509" width="9.140625" style="28"/>
    <col min="10510" max="10510" width="11.5703125" style="28" bestFit="1" customWidth="1"/>
    <col min="10511" max="10752" width="9.140625" style="28"/>
    <col min="10753" max="10753" width="4.28515625" style="28" customWidth="1"/>
    <col min="10754" max="10754" width="48.42578125" style="28" customWidth="1"/>
    <col min="10755" max="10756" width="23.5703125" style="28" customWidth="1"/>
    <col min="10757" max="10757" width="17.7109375" style="28" customWidth="1"/>
    <col min="10758" max="10758" width="22.85546875" style="28" customWidth="1"/>
    <col min="10759" max="10759" width="23" style="28" customWidth="1"/>
    <col min="10760" max="10760" width="21.7109375" style="28" customWidth="1"/>
    <col min="10761" max="10761" width="18.42578125" style="28" customWidth="1"/>
    <col min="10762" max="10762" width="22.7109375" style="28" customWidth="1"/>
    <col min="10763" max="10765" width="9.140625" style="28"/>
    <col min="10766" max="10766" width="11.5703125" style="28" bestFit="1" customWidth="1"/>
    <col min="10767" max="11008" width="9.140625" style="28"/>
    <col min="11009" max="11009" width="4.28515625" style="28" customWidth="1"/>
    <col min="11010" max="11010" width="48.42578125" style="28" customWidth="1"/>
    <col min="11011" max="11012" width="23.5703125" style="28" customWidth="1"/>
    <col min="11013" max="11013" width="17.7109375" style="28" customWidth="1"/>
    <col min="11014" max="11014" width="22.85546875" style="28" customWidth="1"/>
    <col min="11015" max="11015" width="23" style="28" customWidth="1"/>
    <col min="11016" max="11016" width="21.7109375" style="28" customWidth="1"/>
    <col min="11017" max="11017" width="18.42578125" style="28" customWidth="1"/>
    <col min="11018" max="11018" width="22.7109375" style="28" customWidth="1"/>
    <col min="11019" max="11021" width="9.140625" style="28"/>
    <col min="11022" max="11022" width="11.5703125" style="28" bestFit="1" customWidth="1"/>
    <col min="11023" max="11264" width="9.140625" style="28"/>
    <col min="11265" max="11265" width="4.28515625" style="28" customWidth="1"/>
    <col min="11266" max="11266" width="48.42578125" style="28" customWidth="1"/>
    <col min="11267" max="11268" width="23.5703125" style="28" customWidth="1"/>
    <col min="11269" max="11269" width="17.7109375" style="28" customWidth="1"/>
    <col min="11270" max="11270" width="22.85546875" style="28" customWidth="1"/>
    <col min="11271" max="11271" width="23" style="28" customWidth="1"/>
    <col min="11272" max="11272" width="21.7109375" style="28" customWidth="1"/>
    <col min="11273" max="11273" width="18.42578125" style="28" customWidth="1"/>
    <col min="11274" max="11274" width="22.7109375" style="28" customWidth="1"/>
    <col min="11275" max="11277" width="9.140625" style="28"/>
    <col min="11278" max="11278" width="11.5703125" style="28" bestFit="1" customWidth="1"/>
    <col min="11279" max="11520" width="9.140625" style="28"/>
    <col min="11521" max="11521" width="4.28515625" style="28" customWidth="1"/>
    <col min="11522" max="11522" width="48.42578125" style="28" customWidth="1"/>
    <col min="11523" max="11524" width="23.5703125" style="28" customWidth="1"/>
    <col min="11525" max="11525" width="17.7109375" style="28" customWidth="1"/>
    <col min="11526" max="11526" width="22.85546875" style="28" customWidth="1"/>
    <col min="11527" max="11527" width="23" style="28" customWidth="1"/>
    <col min="11528" max="11528" width="21.7109375" style="28" customWidth="1"/>
    <col min="11529" max="11529" width="18.42578125" style="28" customWidth="1"/>
    <col min="11530" max="11530" width="22.7109375" style="28" customWidth="1"/>
    <col min="11531" max="11533" width="9.140625" style="28"/>
    <col min="11534" max="11534" width="11.5703125" style="28" bestFit="1" customWidth="1"/>
    <col min="11535" max="11776" width="9.140625" style="28"/>
    <col min="11777" max="11777" width="4.28515625" style="28" customWidth="1"/>
    <col min="11778" max="11778" width="48.42578125" style="28" customWidth="1"/>
    <col min="11779" max="11780" width="23.5703125" style="28" customWidth="1"/>
    <col min="11781" max="11781" width="17.7109375" style="28" customWidth="1"/>
    <col min="11782" max="11782" width="22.85546875" style="28" customWidth="1"/>
    <col min="11783" max="11783" width="23" style="28" customWidth="1"/>
    <col min="11784" max="11784" width="21.7109375" style="28" customWidth="1"/>
    <col min="11785" max="11785" width="18.42578125" style="28" customWidth="1"/>
    <col min="11786" max="11786" width="22.7109375" style="28" customWidth="1"/>
    <col min="11787" max="11789" width="9.140625" style="28"/>
    <col min="11790" max="11790" width="11.5703125" style="28" bestFit="1" customWidth="1"/>
    <col min="11791" max="12032" width="9.140625" style="28"/>
    <col min="12033" max="12033" width="4.28515625" style="28" customWidth="1"/>
    <col min="12034" max="12034" width="48.42578125" style="28" customWidth="1"/>
    <col min="12035" max="12036" width="23.5703125" style="28" customWidth="1"/>
    <col min="12037" max="12037" width="17.7109375" style="28" customWidth="1"/>
    <col min="12038" max="12038" width="22.85546875" style="28" customWidth="1"/>
    <col min="12039" max="12039" width="23" style="28" customWidth="1"/>
    <col min="12040" max="12040" width="21.7109375" style="28" customWidth="1"/>
    <col min="12041" max="12041" width="18.42578125" style="28" customWidth="1"/>
    <col min="12042" max="12042" width="22.7109375" style="28" customWidth="1"/>
    <col min="12043" max="12045" width="9.140625" style="28"/>
    <col min="12046" max="12046" width="11.5703125" style="28" bestFit="1" customWidth="1"/>
    <col min="12047" max="12288" width="9.140625" style="28"/>
    <col min="12289" max="12289" width="4.28515625" style="28" customWidth="1"/>
    <col min="12290" max="12290" width="48.42578125" style="28" customWidth="1"/>
    <col min="12291" max="12292" width="23.5703125" style="28" customWidth="1"/>
    <col min="12293" max="12293" width="17.7109375" style="28" customWidth="1"/>
    <col min="12294" max="12294" width="22.85546875" style="28" customWidth="1"/>
    <col min="12295" max="12295" width="23" style="28" customWidth="1"/>
    <col min="12296" max="12296" width="21.7109375" style="28" customWidth="1"/>
    <col min="12297" max="12297" width="18.42578125" style="28" customWidth="1"/>
    <col min="12298" max="12298" width="22.7109375" style="28" customWidth="1"/>
    <col min="12299" max="12301" width="9.140625" style="28"/>
    <col min="12302" max="12302" width="11.5703125" style="28" bestFit="1" customWidth="1"/>
    <col min="12303" max="12544" width="9.140625" style="28"/>
    <col min="12545" max="12545" width="4.28515625" style="28" customWidth="1"/>
    <col min="12546" max="12546" width="48.42578125" style="28" customWidth="1"/>
    <col min="12547" max="12548" width="23.5703125" style="28" customWidth="1"/>
    <col min="12549" max="12549" width="17.7109375" style="28" customWidth="1"/>
    <col min="12550" max="12550" width="22.85546875" style="28" customWidth="1"/>
    <col min="12551" max="12551" width="23" style="28" customWidth="1"/>
    <col min="12552" max="12552" width="21.7109375" style="28" customWidth="1"/>
    <col min="12553" max="12553" width="18.42578125" style="28" customWidth="1"/>
    <col min="12554" max="12554" width="22.7109375" style="28" customWidth="1"/>
    <col min="12555" max="12557" width="9.140625" style="28"/>
    <col min="12558" max="12558" width="11.5703125" style="28" bestFit="1" customWidth="1"/>
    <col min="12559" max="12800" width="9.140625" style="28"/>
    <col min="12801" max="12801" width="4.28515625" style="28" customWidth="1"/>
    <col min="12802" max="12802" width="48.42578125" style="28" customWidth="1"/>
    <col min="12803" max="12804" width="23.5703125" style="28" customWidth="1"/>
    <col min="12805" max="12805" width="17.7109375" style="28" customWidth="1"/>
    <col min="12806" max="12806" width="22.85546875" style="28" customWidth="1"/>
    <col min="12807" max="12807" width="23" style="28" customWidth="1"/>
    <col min="12808" max="12808" width="21.7109375" style="28" customWidth="1"/>
    <col min="12809" max="12809" width="18.42578125" style="28" customWidth="1"/>
    <col min="12810" max="12810" width="22.7109375" style="28" customWidth="1"/>
    <col min="12811" max="12813" width="9.140625" style="28"/>
    <col min="12814" max="12814" width="11.5703125" style="28" bestFit="1" customWidth="1"/>
    <col min="12815" max="13056" width="9.140625" style="28"/>
    <col min="13057" max="13057" width="4.28515625" style="28" customWidth="1"/>
    <col min="13058" max="13058" width="48.42578125" style="28" customWidth="1"/>
    <col min="13059" max="13060" width="23.5703125" style="28" customWidth="1"/>
    <col min="13061" max="13061" width="17.7109375" style="28" customWidth="1"/>
    <col min="13062" max="13062" width="22.85546875" style="28" customWidth="1"/>
    <col min="13063" max="13063" width="23" style="28" customWidth="1"/>
    <col min="13064" max="13064" width="21.7109375" style="28" customWidth="1"/>
    <col min="13065" max="13065" width="18.42578125" style="28" customWidth="1"/>
    <col min="13066" max="13066" width="22.7109375" style="28" customWidth="1"/>
    <col min="13067" max="13069" width="9.140625" style="28"/>
    <col min="13070" max="13070" width="11.5703125" style="28" bestFit="1" customWidth="1"/>
    <col min="13071" max="13312" width="9.140625" style="28"/>
    <col min="13313" max="13313" width="4.28515625" style="28" customWidth="1"/>
    <col min="13314" max="13314" width="48.42578125" style="28" customWidth="1"/>
    <col min="13315" max="13316" width="23.5703125" style="28" customWidth="1"/>
    <col min="13317" max="13317" width="17.7109375" style="28" customWidth="1"/>
    <col min="13318" max="13318" width="22.85546875" style="28" customWidth="1"/>
    <col min="13319" max="13319" width="23" style="28" customWidth="1"/>
    <col min="13320" max="13320" width="21.7109375" style="28" customWidth="1"/>
    <col min="13321" max="13321" width="18.42578125" style="28" customWidth="1"/>
    <col min="13322" max="13322" width="22.7109375" style="28" customWidth="1"/>
    <col min="13323" max="13325" width="9.140625" style="28"/>
    <col min="13326" max="13326" width="11.5703125" style="28" bestFit="1" customWidth="1"/>
    <col min="13327" max="13568" width="9.140625" style="28"/>
    <col min="13569" max="13569" width="4.28515625" style="28" customWidth="1"/>
    <col min="13570" max="13570" width="48.42578125" style="28" customWidth="1"/>
    <col min="13571" max="13572" width="23.5703125" style="28" customWidth="1"/>
    <col min="13573" max="13573" width="17.7109375" style="28" customWidth="1"/>
    <col min="13574" max="13574" width="22.85546875" style="28" customWidth="1"/>
    <col min="13575" max="13575" width="23" style="28" customWidth="1"/>
    <col min="13576" max="13576" width="21.7109375" style="28" customWidth="1"/>
    <col min="13577" max="13577" width="18.42578125" style="28" customWidth="1"/>
    <col min="13578" max="13578" width="22.7109375" style="28" customWidth="1"/>
    <col min="13579" max="13581" width="9.140625" style="28"/>
    <col min="13582" max="13582" width="11.5703125" style="28" bestFit="1" customWidth="1"/>
    <col min="13583" max="13824" width="9.140625" style="28"/>
    <col min="13825" max="13825" width="4.28515625" style="28" customWidth="1"/>
    <col min="13826" max="13826" width="48.42578125" style="28" customWidth="1"/>
    <col min="13827" max="13828" width="23.5703125" style="28" customWidth="1"/>
    <col min="13829" max="13829" width="17.7109375" style="28" customWidth="1"/>
    <col min="13830" max="13830" width="22.85546875" style="28" customWidth="1"/>
    <col min="13831" max="13831" width="23" style="28" customWidth="1"/>
    <col min="13832" max="13832" width="21.7109375" style="28" customWidth="1"/>
    <col min="13833" max="13833" width="18.42578125" style="28" customWidth="1"/>
    <col min="13834" max="13834" width="22.7109375" style="28" customWidth="1"/>
    <col min="13835" max="13837" width="9.140625" style="28"/>
    <col min="13838" max="13838" width="11.5703125" style="28" bestFit="1" customWidth="1"/>
    <col min="13839" max="14080" width="9.140625" style="28"/>
    <col min="14081" max="14081" width="4.28515625" style="28" customWidth="1"/>
    <col min="14082" max="14082" width="48.42578125" style="28" customWidth="1"/>
    <col min="14083" max="14084" width="23.5703125" style="28" customWidth="1"/>
    <col min="14085" max="14085" width="17.7109375" style="28" customWidth="1"/>
    <col min="14086" max="14086" width="22.85546875" style="28" customWidth="1"/>
    <col min="14087" max="14087" width="23" style="28" customWidth="1"/>
    <col min="14088" max="14088" width="21.7109375" style="28" customWidth="1"/>
    <col min="14089" max="14089" width="18.42578125" style="28" customWidth="1"/>
    <col min="14090" max="14090" width="22.7109375" style="28" customWidth="1"/>
    <col min="14091" max="14093" width="9.140625" style="28"/>
    <col min="14094" max="14094" width="11.5703125" style="28" bestFit="1" customWidth="1"/>
    <col min="14095" max="14336" width="9.140625" style="28"/>
    <col min="14337" max="14337" width="4.28515625" style="28" customWidth="1"/>
    <col min="14338" max="14338" width="48.42578125" style="28" customWidth="1"/>
    <col min="14339" max="14340" width="23.5703125" style="28" customWidth="1"/>
    <col min="14341" max="14341" width="17.7109375" style="28" customWidth="1"/>
    <col min="14342" max="14342" width="22.85546875" style="28" customWidth="1"/>
    <col min="14343" max="14343" width="23" style="28" customWidth="1"/>
    <col min="14344" max="14344" width="21.7109375" style="28" customWidth="1"/>
    <col min="14345" max="14345" width="18.42578125" style="28" customWidth="1"/>
    <col min="14346" max="14346" width="22.7109375" style="28" customWidth="1"/>
    <col min="14347" max="14349" width="9.140625" style="28"/>
    <col min="14350" max="14350" width="11.5703125" style="28" bestFit="1" customWidth="1"/>
    <col min="14351" max="14592" width="9.140625" style="28"/>
    <col min="14593" max="14593" width="4.28515625" style="28" customWidth="1"/>
    <col min="14594" max="14594" width="48.42578125" style="28" customWidth="1"/>
    <col min="14595" max="14596" width="23.5703125" style="28" customWidth="1"/>
    <col min="14597" max="14597" width="17.7109375" style="28" customWidth="1"/>
    <col min="14598" max="14598" width="22.85546875" style="28" customWidth="1"/>
    <col min="14599" max="14599" width="23" style="28" customWidth="1"/>
    <col min="14600" max="14600" width="21.7109375" style="28" customWidth="1"/>
    <col min="14601" max="14601" width="18.42578125" style="28" customWidth="1"/>
    <col min="14602" max="14602" width="22.7109375" style="28" customWidth="1"/>
    <col min="14603" max="14605" width="9.140625" style="28"/>
    <col min="14606" max="14606" width="11.5703125" style="28" bestFit="1" customWidth="1"/>
    <col min="14607" max="14848" width="9.140625" style="28"/>
    <col min="14849" max="14849" width="4.28515625" style="28" customWidth="1"/>
    <col min="14850" max="14850" width="48.42578125" style="28" customWidth="1"/>
    <col min="14851" max="14852" width="23.5703125" style="28" customWidth="1"/>
    <col min="14853" max="14853" width="17.7109375" style="28" customWidth="1"/>
    <col min="14854" max="14854" width="22.85546875" style="28" customWidth="1"/>
    <col min="14855" max="14855" width="23" style="28" customWidth="1"/>
    <col min="14856" max="14856" width="21.7109375" style="28" customWidth="1"/>
    <col min="14857" max="14857" width="18.42578125" style="28" customWidth="1"/>
    <col min="14858" max="14858" width="22.7109375" style="28" customWidth="1"/>
    <col min="14859" max="14861" width="9.140625" style="28"/>
    <col min="14862" max="14862" width="11.5703125" style="28" bestFit="1" customWidth="1"/>
    <col min="14863" max="15104" width="9.140625" style="28"/>
    <col min="15105" max="15105" width="4.28515625" style="28" customWidth="1"/>
    <col min="15106" max="15106" width="48.42578125" style="28" customWidth="1"/>
    <col min="15107" max="15108" width="23.5703125" style="28" customWidth="1"/>
    <col min="15109" max="15109" width="17.7109375" style="28" customWidth="1"/>
    <col min="15110" max="15110" width="22.85546875" style="28" customWidth="1"/>
    <col min="15111" max="15111" width="23" style="28" customWidth="1"/>
    <col min="15112" max="15112" width="21.7109375" style="28" customWidth="1"/>
    <col min="15113" max="15113" width="18.42578125" style="28" customWidth="1"/>
    <col min="15114" max="15114" width="22.7109375" style="28" customWidth="1"/>
    <col min="15115" max="15117" width="9.140625" style="28"/>
    <col min="15118" max="15118" width="11.5703125" style="28" bestFit="1" customWidth="1"/>
    <col min="15119" max="15360" width="9.140625" style="28"/>
    <col min="15361" max="15361" width="4.28515625" style="28" customWidth="1"/>
    <col min="15362" max="15362" width="48.42578125" style="28" customWidth="1"/>
    <col min="15363" max="15364" width="23.5703125" style="28" customWidth="1"/>
    <col min="15365" max="15365" width="17.7109375" style="28" customWidth="1"/>
    <col min="15366" max="15366" width="22.85546875" style="28" customWidth="1"/>
    <col min="15367" max="15367" width="23" style="28" customWidth="1"/>
    <col min="15368" max="15368" width="21.7109375" style="28" customWidth="1"/>
    <col min="15369" max="15369" width="18.42578125" style="28" customWidth="1"/>
    <col min="15370" max="15370" width="22.7109375" style="28" customWidth="1"/>
    <col min="15371" max="15373" width="9.140625" style="28"/>
    <col min="15374" max="15374" width="11.5703125" style="28" bestFit="1" customWidth="1"/>
    <col min="15375" max="15616" width="9.140625" style="28"/>
    <col min="15617" max="15617" width="4.28515625" style="28" customWidth="1"/>
    <col min="15618" max="15618" width="48.42578125" style="28" customWidth="1"/>
    <col min="15619" max="15620" width="23.5703125" style="28" customWidth="1"/>
    <col min="15621" max="15621" width="17.7109375" style="28" customWidth="1"/>
    <col min="15622" max="15622" width="22.85546875" style="28" customWidth="1"/>
    <col min="15623" max="15623" width="23" style="28" customWidth="1"/>
    <col min="15624" max="15624" width="21.7109375" style="28" customWidth="1"/>
    <col min="15625" max="15625" width="18.42578125" style="28" customWidth="1"/>
    <col min="15626" max="15626" width="22.7109375" style="28" customWidth="1"/>
    <col min="15627" max="15629" width="9.140625" style="28"/>
    <col min="15630" max="15630" width="11.5703125" style="28" bestFit="1" customWidth="1"/>
    <col min="15631" max="15872" width="9.140625" style="28"/>
    <col min="15873" max="15873" width="4.28515625" style="28" customWidth="1"/>
    <col min="15874" max="15874" width="48.42578125" style="28" customWidth="1"/>
    <col min="15875" max="15876" width="23.5703125" style="28" customWidth="1"/>
    <col min="15877" max="15877" width="17.7109375" style="28" customWidth="1"/>
    <col min="15878" max="15878" width="22.85546875" style="28" customWidth="1"/>
    <col min="15879" max="15879" width="23" style="28" customWidth="1"/>
    <col min="15880" max="15880" width="21.7109375" style="28" customWidth="1"/>
    <col min="15881" max="15881" width="18.42578125" style="28" customWidth="1"/>
    <col min="15882" max="15882" width="22.7109375" style="28" customWidth="1"/>
    <col min="15883" max="15885" width="9.140625" style="28"/>
    <col min="15886" max="15886" width="11.5703125" style="28" bestFit="1" customWidth="1"/>
    <col min="15887" max="16128" width="9.140625" style="28"/>
    <col min="16129" max="16129" width="4.28515625" style="28" customWidth="1"/>
    <col min="16130" max="16130" width="48.42578125" style="28" customWidth="1"/>
    <col min="16131" max="16132" width="23.5703125" style="28" customWidth="1"/>
    <col min="16133" max="16133" width="17.7109375" style="28" customWidth="1"/>
    <col min="16134" max="16134" width="22.85546875" style="28" customWidth="1"/>
    <col min="16135" max="16135" width="23" style="28" customWidth="1"/>
    <col min="16136" max="16136" width="21.7109375" style="28" customWidth="1"/>
    <col min="16137" max="16137" width="18.42578125" style="28" customWidth="1"/>
    <col min="16138" max="16138" width="22.7109375" style="28" customWidth="1"/>
    <col min="16139" max="16141" width="9.140625" style="28"/>
    <col min="16142" max="16142" width="11.5703125" style="28" bestFit="1" customWidth="1"/>
    <col min="16143" max="16384" width="9.140625" style="28"/>
  </cols>
  <sheetData>
    <row r="1" spans="1:21" s="91" customFormat="1" ht="14.1" customHeight="1" x14ac:dyDescent="0.2">
      <c r="A1" s="89"/>
      <c r="B1" s="89"/>
      <c r="C1" s="89"/>
      <c r="D1" s="89"/>
      <c r="E1" s="225"/>
      <c r="F1" s="226"/>
      <c r="G1" s="226"/>
      <c r="H1" s="90"/>
      <c r="I1" s="227"/>
      <c r="J1" s="90"/>
    </row>
    <row r="2" spans="1:21" s="91" customFormat="1" ht="14.1" customHeight="1" x14ac:dyDescent="0.25">
      <c r="A2" s="1064" t="s">
        <v>60</v>
      </c>
      <c r="B2" s="1064"/>
      <c r="C2" s="1064"/>
      <c r="D2" s="1064"/>
      <c r="E2" s="1064"/>
      <c r="F2" s="1064"/>
      <c r="G2" s="1064"/>
      <c r="H2" s="1064"/>
      <c r="I2" s="1064"/>
      <c r="J2" s="1064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spans="1:21" s="91" customFormat="1" ht="14.1" customHeight="1" x14ac:dyDescent="0.25">
      <c r="A3" s="122"/>
      <c r="B3" s="22"/>
      <c r="C3" s="22"/>
      <c r="D3" s="22"/>
      <c r="E3" s="22"/>
      <c r="F3" s="22"/>
      <c r="G3" s="22"/>
      <c r="H3" s="22"/>
      <c r="I3" s="22"/>
      <c r="J3" s="22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s="91" customFormat="1" ht="14.1" customHeight="1" x14ac:dyDescent="0.25">
      <c r="A4" s="1065" t="s">
        <v>182</v>
      </c>
      <c r="B4" s="1065"/>
      <c r="C4" s="1065"/>
      <c r="D4" s="1065"/>
      <c r="E4" s="1065"/>
      <c r="F4" s="1065"/>
      <c r="G4" s="1065"/>
      <c r="H4" s="1065"/>
      <c r="I4" s="1065"/>
      <c r="J4" s="1065"/>
      <c r="K4" s="21"/>
      <c r="L4" s="21"/>
      <c r="M4" s="21"/>
      <c r="N4" s="21"/>
      <c r="O4" s="21"/>
      <c r="P4" s="21"/>
      <c r="Q4" s="21"/>
      <c r="R4" s="21"/>
      <c r="S4" s="21"/>
      <c r="T4" s="21"/>
    </row>
    <row r="5" spans="1:21" s="91" customFormat="1" ht="14.1" customHeight="1" x14ac:dyDescent="0.2">
      <c r="A5" s="93"/>
      <c r="B5" s="93"/>
      <c r="C5" s="93"/>
      <c r="D5" s="93"/>
      <c r="E5" s="228"/>
      <c r="F5" s="229"/>
      <c r="G5" s="229"/>
      <c r="H5" s="94"/>
      <c r="I5" s="230"/>
      <c r="J5" s="94"/>
    </row>
    <row r="6" spans="1:21" s="91" customFormat="1" ht="14.1" customHeight="1" thickBot="1" x14ac:dyDescent="0.25">
      <c r="A6" s="93"/>
      <c r="B6" s="93"/>
      <c r="C6" s="93"/>
      <c r="D6" s="93"/>
      <c r="E6" s="228"/>
      <c r="F6" s="229"/>
      <c r="G6" s="229"/>
      <c r="H6" s="94"/>
      <c r="I6" s="230"/>
      <c r="J6" s="94"/>
    </row>
    <row r="7" spans="1:21" s="4" customFormat="1" ht="12.75" customHeight="1" x14ac:dyDescent="0.2">
      <c r="A7" s="1066" t="s">
        <v>183</v>
      </c>
      <c r="B7" s="1012"/>
      <c r="C7" s="279" t="s">
        <v>184</v>
      </c>
      <c r="D7" s="1068" t="s">
        <v>185</v>
      </c>
      <c r="E7" s="279" t="s">
        <v>186</v>
      </c>
      <c r="F7" s="1070" t="s">
        <v>144</v>
      </c>
      <c r="G7" s="1070"/>
      <c r="H7" s="280" t="s">
        <v>187</v>
      </c>
      <c r="I7" s="281" t="s">
        <v>188</v>
      </c>
      <c r="J7" s="1059" t="s">
        <v>63</v>
      </c>
    </row>
    <row r="8" spans="1:21" s="4" customFormat="1" ht="12.75" customHeight="1" x14ac:dyDescent="0.2">
      <c r="A8" s="1067"/>
      <c r="B8" s="1014"/>
      <c r="C8" s="282" t="s">
        <v>189</v>
      </c>
      <c r="D8" s="1069"/>
      <c r="E8" s="282" t="s">
        <v>166</v>
      </c>
      <c r="F8" s="283" t="s">
        <v>190</v>
      </c>
      <c r="G8" s="283" t="s">
        <v>104</v>
      </c>
      <c r="H8" s="282" t="s">
        <v>191</v>
      </c>
      <c r="I8" s="284" t="s">
        <v>192</v>
      </c>
      <c r="J8" s="1060"/>
    </row>
    <row r="9" spans="1:21" ht="12.75" customHeight="1" thickBot="1" x14ac:dyDescent="0.25">
      <c r="A9" s="1052" t="s">
        <v>64</v>
      </c>
      <c r="B9" s="1053"/>
      <c r="C9" s="285" t="s">
        <v>65</v>
      </c>
      <c r="D9" s="286" t="s">
        <v>66</v>
      </c>
      <c r="E9" s="285" t="s">
        <v>67</v>
      </c>
      <c r="F9" s="287" t="s">
        <v>68</v>
      </c>
      <c r="G9" s="287" t="s">
        <v>69</v>
      </c>
      <c r="H9" s="285" t="s">
        <v>70</v>
      </c>
      <c r="I9" s="288" t="s">
        <v>71</v>
      </c>
      <c r="J9" s="289" t="s">
        <v>72</v>
      </c>
      <c r="K9" s="4"/>
    </row>
    <row r="10" spans="1:21" ht="12.75" customHeight="1" x14ac:dyDescent="0.2">
      <c r="A10" s="124"/>
      <c r="B10" s="31"/>
      <c r="C10" s="170"/>
      <c r="D10" s="170"/>
      <c r="E10" s="233"/>
      <c r="F10" s="234"/>
      <c r="G10" s="234"/>
      <c r="H10" s="30"/>
      <c r="I10" s="170"/>
      <c r="J10" s="126"/>
    </row>
    <row r="11" spans="1:21" ht="12.75" customHeight="1" x14ac:dyDescent="0.2">
      <c r="A11" s="132"/>
      <c r="B11" s="290" t="s">
        <v>193</v>
      </c>
      <c r="C11" s="171"/>
      <c r="D11" s="171"/>
      <c r="E11" s="236"/>
      <c r="F11" s="237"/>
      <c r="G11" s="237"/>
      <c r="H11" s="236"/>
      <c r="I11" s="236"/>
      <c r="J11" s="129"/>
    </row>
    <row r="12" spans="1:21" ht="12.75" customHeight="1" x14ac:dyDescent="0.2">
      <c r="A12" s="132">
        <v>1</v>
      </c>
      <c r="B12" s="290"/>
      <c r="C12" s="291"/>
      <c r="D12" s="291"/>
      <c r="E12" s="291"/>
      <c r="F12" s="291"/>
      <c r="G12" s="291"/>
      <c r="H12" s="291"/>
      <c r="I12" s="291"/>
      <c r="J12" s="292"/>
    </row>
    <row r="13" spans="1:21" ht="12.75" customHeight="1" x14ac:dyDescent="0.2">
      <c r="A13" s="132">
        <v>2</v>
      </c>
      <c r="B13" s="35"/>
      <c r="C13" s="293"/>
      <c r="D13" s="293"/>
      <c r="E13" s="293"/>
      <c r="F13" s="293"/>
      <c r="G13" s="293"/>
      <c r="H13" s="293"/>
      <c r="I13" s="293"/>
      <c r="J13" s="244"/>
    </row>
    <row r="14" spans="1:21" ht="12.75" customHeight="1" x14ac:dyDescent="0.2">
      <c r="A14" s="132">
        <v>3</v>
      </c>
      <c r="B14" s="35"/>
      <c r="C14" s="293"/>
      <c r="D14" s="293"/>
      <c r="E14" s="293"/>
      <c r="F14" s="293"/>
      <c r="G14" s="293"/>
      <c r="H14" s="293"/>
      <c r="I14" s="293"/>
      <c r="J14" s="244"/>
    </row>
    <row r="15" spans="1:21" ht="12.75" customHeight="1" x14ac:dyDescent="0.2">
      <c r="A15" s="132">
        <v>4</v>
      </c>
      <c r="B15" s="35"/>
      <c r="C15" s="293"/>
      <c r="D15" s="293"/>
      <c r="E15" s="293"/>
      <c r="F15" s="293"/>
      <c r="G15" s="293"/>
      <c r="H15" s="293"/>
      <c r="I15" s="293"/>
      <c r="J15" s="244"/>
    </row>
    <row r="16" spans="1:21" ht="12.75" customHeight="1" x14ac:dyDescent="0.2">
      <c r="A16" s="132">
        <v>5</v>
      </c>
      <c r="B16" s="35"/>
      <c r="C16" s="293"/>
      <c r="D16" s="293"/>
      <c r="E16" s="293"/>
      <c r="F16" s="293"/>
      <c r="G16" s="293"/>
      <c r="H16" s="293"/>
      <c r="I16" s="293"/>
      <c r="J16" s="244"/>
    </row>
    <row r="17" spans="1:11" ht="12.75" customHeight="1" x14ac:dyDescent="0.2">
      <c r="A17" s="132">
        <v>6</v>
      </c>
      <c r="B17" s="35"/>
      <c r="C17" s="293"/>
      <c r="D17" s="293"/>
      <c r="E17" s="293"/>
      <c r="F17" s="293"/>
      <c r="G17" s="293"/>
      <c r="H17" s="293"/>
      <c r="I17" s="293"/>
      <c r="J17" s="244"/>
    </row>
    <row r="18" spans="1:11" ht="12.75" customHeight="1" x14ac:dyDescent="0.2">
      <c r="A18" s="132">
        <v>7</v>
      </c>
      <c r="B18" s="35"/>
      <c r="C18" s="293"/>
      <c r="D18" s="293"/>
      <c r="E18" s="293"/>
      <c r="F18" s="293"/>
      <c r="G18" s="293"/>
      <c r="H18" s="293"/>
      <c r="I18" s="293"/>
      <c r="J18" s="244"/>
    </row>
    <row r="19" spans="1:11" ht="12.75" customHeight="1" x14ac:dyDescent="0.2">
      <c r="A19" s="132"/>
      <c r="B19" s="35"/>
      <c r="C19" s="171"/>
      <c r="D19" s="171"/>
      <c r="E19" s="233"/>
      <c r="F19" s="237"/>
      <c r="G19" s="237"/>
      <c r="H19" s="37"/>
      <c r="I19" s="171"/>
      <c r="J19" s="126"/>
    </row>
    <row r="20" spans="1:11" ht="12.75" customHeight="1" thickBot="1" x14ac:dyDescent="0.25">
      <c r="A20" s="294"/>
      <c r="B20" s="222"/>
      <c r="C20" s="295"/>
      <c r="D20" s="295"/>
      <c r="E20" s="296"/>
      <c r="F20" s="297"/>
      <c r="G20" s="297"/>
      <c r="H20" s="72"/>
      <c r="I20" s="295"/>
      <c r="J20" s="298"/>
    </row>
    <row r="21" spans="1:11" ht="24" customHeight="1" thickBot="1" x14ac:dyDescent="0.25">
      <c r="A21" s="1061" t="s">
        <v>194</v>
      </c>
      <c r="B21" s="1062"/>
      <c r="C21" s="299"/>
      <c r="D21" s="299"/>
      <c r="E21" s="300"/>
      <c r="F21" s="301"/>
      <c r="G21" s="301"/>
      <c r="H21" s="302"/>
      <c r="I21" s="303"/>
      <c r="J21" s="304"/>
    </row>
    <row r="22" spans="1:11" ht="12.75" customHeight="1" x14ac:dyDescent="0.2">
      <c r="A22" s="77"/>
      <c r="B22" s="77"/>
      <c r="C22" s="77"/>
      <c r="D22" s="77"/>
      <c r="E22" s="271"/>
      <c r="F22" s="272"/>
      <c r="G22" s="272"/>
      <c r="H22" s="78"/>
      <c r="I22" s="273"/>
      <c r="J22" s="78"/>
    </row>
    <row r="23" spans="1:11" ht="12.75" customHeight="1" x14ac:dyDescent="0.2">
      <c r="A23" s="1063" t="s">
        <v>180</v>
      </c>
      <c r="B23" s="1063"/>
      <c r="C23" s="82"/>
      <c r="D23" s="82"/>
      <c r="E23" s="275"/>
      <c r="F23" s="276"/>
      <c r="G23" s="276"/>
      <c r="H23" s="84"/>
      <c r="I23" s="182"/>
      <c r="J23" s="84"/>
    </row>
    <row r="24" spans="1:11" ht="12.75" customHeight="1" x14ac:dyDescent="0.2">
      <c r="A24" s="80">
        <v>1</v>
      </c>
      <c r="B24" s="141" t="s">
        <v>181</v>
      </c>
      <c r="C24" s="82"/>
      <c r="D24" s="82"/>
      <c r="E24" s="275"/>
      <c r="F24" s="276"/>
      <c r="G24" s="276"/>
      <c r="H24" s="84"/>
      <c r="I24" s="182"/>
      <c r="J24" s="84"/>
      <c r="K24" s="120"/>
    </row>
  </sheetData>
  <mergeCells count="9">
    <mergeCell ref="A9:B9"/>
    <mergeCell ref="A21:B21"/>
    <mergeCell ref="A23:B23"/>
    <mergeCell ref="A2:J2"/>
    <mergeCell ref="A4:J4"/>
    <mergeCell ref="A7:B8"/>
    <mergeCell ref="D7:D8"/>
    <mergeCell ref="F7:G7"/>
    <mergeCell ref="J7:J8"/>
  </mergeCells>
  <pageMargins left="0.5" right="0.5" top="1" bottom="0.5" header="0.2" footer="0.1"/>
  <pageSetup paperSize="5" scale="73" fitToHeight="0" orientation="landscape" r:id="rId1"/>
  <headerFooter>
    <oddFooter>&amp;R&amp;"Arial,Bold"&amp;10Page 30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40</vt:i4>
      </vt:variant>
      <vt:variant>
        <vt:lpstr>Named Ranges</vt:lpstr>
      </vt:variant>
      <vt:variant>
        <vt:i4>51</vt:i4>
      </vt:variant>
    </vt:vector>
  </HeadingPairs>
  <TitlesOfParts>
    <vt:vector size="91" baseType="lpstr">
      <vt:lpstr>Analysis</vt:lpstr>
      <vt:lpstr>Cash</vt:lpstr>
      <vt:lpstr>SPUCRI</vt:lpstr>
      <vt:lpstr>INPUT</vt:lpstr>
      <vt:lpstr>Time Deposits</vt:lpstr>
      <vt:lpstr>FAFVPL - Equity</vt:lpstr>
      <vt:lpstr>FAFVPL - Debt</vt:lpstr>
      <vt:lpstr>FAFVPL - Funds</vt:lpstr>
      <vt:lpstr>P30, S6.D - FAFVPL - Deriv</vt:lpstr>
      <vt:lpstr>HTM</vt:lpstr>
      <vt:lpstr>AFS - Debt</vt:lpstr>
      <vt:lpstr>AFS - Equity</vt:lpstr>
      <vt:lpstr>AFS - Funds</vt:lpstr>
      <vt:lpstr>RE Mortgage Loan</vt:lpstr>
      <vt:lpstr>Collateral Loan</vt:lpstr>
      <vt:lpstr>Guaranteed Loan</vt:lpstr>
      <vt:lpstr>Chattel Mortgage</vt:lpstr>
      <vt:lpstr>Notes Rec</vt:lpstr>
      <vt:lpstr>Housing Loan</vt:lpstr>
      <vt:lpstr>Car Loan</vt:lpstr>
      <vt:lpstr>Low Cost Housing</vt:lpstr>
      <vt:lpstr>Money Mortgage</vt:lpstr>
      <vt:lpstr>Sales Contract Loans Rec</vt:lpstr>
      <vt:lpstr>Loans Rec - Unquoted Debt Sec</vt:lpstr>
      <vt:lpstr>Salary Loans</vt:lpstr>
      <vt:lpstr>Other Loans</vt:lpstr>
      <vt:lpstr>Inv in Sub,Assoc,JV</vt:lpstr>
      <vt:lpstr>Prop and Equipment</vt:lpstr>
      <vt:lpstr>PandE - OFF - IT EQUIP - TRANS</vt:lpstr>
      <vt:lpstr>Investment Prop</vt:lpstr>
      <vt:lpstr>NCAHS</vt:lpstr>
      <vt:lpstr>Security Fund</vt:lpstr>
      <vt:lpstr>Derivative Asset</vt:lpstr>
      <vt:lpstr>Segregated Funds</vt:lpstr>
      <vt:lpstr>Other Asset</vt:lpstr>
      <vt:lpstr>Reinsurance</vt:lpstr>
      <vt:lpstr>Agg.Res-Life Policies, Contract</vt:lpstr>
      <vt:lpstr>Agg. Res. - Accident and Health</vt:lpstr>
      <vt:lpstr>Reserve for Suppl. Contract</vt:lpstr>
      <vt:lpstr>Policy and Contract Claims</vt:lpstr>
      <vt:lpstr>'AFS - Debt'!Print_Area</vt:lpstr>
      <vt:lpstr>'AFS - Equity'!Print_Area</vt:lpstr>
      <vt:lpstr>'AFS - Funds'!Print_Area</vt:lpstr>
      <vt:lpstr>Cash!Print_Area</vt:lpstr>
      <vt:lpstr>'FAFVPL - Debt'!Print_Area</vt:lpstr>
      <vt:lpstr>'FAFVPL - Equity'!Print_Area</vt:lpstr>
      <vt:lpstr>'FAFVPL - Funds'!Print_Area</vt:lpstr>
      <vt:lpstr>HTM!Print_Area</vt:lpstr>
      <vt:lpstr>'Inv in Sub,Assoc,JV'!Print_Area</vt:lpstr>
      <vt:lpstr>'Loans Rec - Unquoted Debt Sec'!Print_Area</vt:lpstr>
      <vt:lpstr>'Money Mortgage'!Print_Area</vt:lpstr>
      <vt:lpstr>'Other Loans'!Print_Area</vt:lpstr>
      <vt:lpstr>'P30, S6.D - FAFVPL - Deriv'!Print_Area</vt:lpstr>
      <vt:lpstr>'PandE - OFF - IT EQUIP - TRANS'!Print_Area</vt:lpstr>
      <vt:lpstr>'RE Mortgage Loan'!Print_Area</vt:lpstr>
      <vt:lpstr>Reinsurance!Print_Area</vt:lpstr>
      <vt:lpstr>'Salary Loans'!Print_Area</vt:lpstr>
      <vt:lpstr>'Time Deposits'!Print_Area</vt:lpstr>
      <vt:lpstr>'AFS - Debt'!Print_Titles</vt:lpstr>
      <vt:lpstr>'AFS - Equity'!Print_Titles</vt:lpstr>
      <vt:lpstr>'AFS - Funds'!Print_Titles</vt:lpstr>
      <vt:lpstr>'Car Loan'!Print_Titles</vt:lpstr>
      <vt:lpstr>Cash!Print_Titles</vt:lpstr>
      <vt:lpstr>'Chattel Mortgage'!Print_Titles</vt:lpstr>
      <vt:lpstr>'Collateral Loan'!Print_Titles</vt:lpstr>
      <vt:lpstr>'Derivative Asset'!Print_Titles</vt:lpstr>
      <vt:lpstr>'FAFVPL - Debt'!Print_Titles</vt:lpstr>
      <vt:lpstr>'FAFVPL - Equity'!Print_Titles</vt:lpstr>
      <vt:lpstr>'FAFVPL - Funds'!Print_Titles</vt:lpstr>
      <vt:lpstr>'Guaranteed Loan'!Print_Titles</vt:lpstr>
      <vt:lpstr>'Housing Loan'!Print_Titles</vt:lpstr>
      <vt:lpstr>HTM!Print_Titles</vt:lpstr>
      <vt:lpstr>'Inv in Sub,Assoc,JV'!Print_Titles</vt:lpstr>
      <vt:lpstr>'Investment Prop'!Print_Titles</vt:lpstr>
      <vt:lpstr>'Loans Rec - Unquoted Debt Sec'!Print_Titles</vt:lpstr>
      <vt:lpstr>'Low Cost Housing'!Print_Titles</vt:lpstr>
      <vt:lpstr>'Money Mortgage'!Print_Titles</vt:lpstr>
      <vt:lpstr>NCAHS!Print_Titles</vt:lpstr>
      <vt:lpstr>'Notes Rec'!Print_Titles</vt:lpstr>
      <vt:lpstr>'Other Asset'!Print_Titles</vt:lpstr>
      <vt:lpstr>'Other Loans'!Print_Titles</vt:lpstr>
      <vt:lpstr>'P30, S6.D - FAFVPL - Deriv'!Print_Titles</vt:lpstr>
      <vt:lpstr>'PandE - OFF - IT EQUIP - TRANS'!Print_Titles</vt:lpstr>
      <vt:lpstr>'Prop and Equipment'!Print_Titles</vt:lpstr>
      <vt:lpstr>'RE Mortgage Loan'!Print_Titles</vt:lpstr>
      <vt:lpstr>Reinsurance!Print_Titles</vt:lpstr>
      <vt:lpstr>'Salary Loans'!Print_Titles</vt:lpstr>
      <vt:lpstr>'Sales Contract Loans Rec'!Print_Titles</vt:lpstr>
      <vt:lpstr>'Security Fund'!Print_Titles</vt:lpstr>
      <vt:lpstr>'Segregated Funds'!Print_Titles</vt:lpstr>
      <vt:lpstr>'Time Deposits'!Print_Titles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Mike Rigor N. Patiga</cp:lastModifiedBy>
  <cp:lastPrinted>2019-09-12T04:27:38Z</cp:lastPrinted>
  <dcterms:created xsi:type="dcterms:W3CDTF">2018-01-30T06:19:24Z</dcterms:created>
  <dcterms:modified xsi:type="dcterms:W3CDTF">2021-01-04T03:21:13Z</dcterms:modified>
</cp:coreProperties>
</file>